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teliosErotokritou\Documents\ENCRYPT\ENCRYPT Hackathon\"/>
    </mc:Choice>
  </mc:AlternateContent>
  <xr:revisionPtr revIDLastSave="0" documentId="13_ncr:1_{55C005BE-9822-4383-BDCD-3A29A5D3922F}" xr6:coauthVersionLast="47" xr6:coauthVersionMax="47" xr10:uidLastSave="{00000000-0000-0000-0000-000000000000}"/>
  <bookViews>
    <workbookView xWindow="-108" yWindow="-108" windowWidth="23256" windowHeight="13896" xr2:uid="{4831B0BC-16ED-43C9-98C5-C518294173CB}"/>
  </bookViews>
  <sheets>
    <sheet name="HACKATHON_dataset505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T48" i="1"/>
  <c r="T46" i="1"/>
  <c r="T44" i="1"/>
  <c r="T42" i="1"/>
  <c r="T40" i="1"/>
  <c r="T38" i="1"/>
  <c r="T37" i="1"/>
  <c r="T35" i="1"/>
  <c r="T34" i="1"/>
  <c r="T30" i="1"/>
  <c r="T29" i="1"/>
  <c r="T27" i="1"/>
  <c r="T26" i="1"/>
  <c r="T25" i="1"/>
  <c r="T21" i="1"/>
  <c r="T19" i="1"/>
  <c r="T18" i="1"/>
  <c r="T16" i="1"/>
  <c r="T12" i="1"/>
  <c r="T10" i="1"/>
  <c r="T8" i="1"/>
  <c r="T5" i="1"/>
  <c r="T2" i="1"/>
</calcChain>
</file>

<file path=xl/sharedStrings.xml><?xml version="1.0" encoding="utf-8"?>
<sst xmlns="http://schemas.openxmlformats.org/spreadsheetml/2006/main" count="711" uniqueCount="295">
  <si>
    <t>FullName</t>
  </si>
  <si>
    <t>DateOfBirth</t>
  </si>
  <si>
    <t>Address</t>
  </si>
  <si>
    <t>INTEREST</t>
  </si>
  <si>
    <t>LENTAMOUNT</t>
  </si>
  <si>
    <t>IDNumber</t>
  </si>
  <si>
    <t>LASTPAYDATE</t>
  </si>
  <si>
    <t>LASTPAYAMOUNT</t>
  </si>
  <si>
    <t>Pronouns</t>
  </si>
  <si>
    <t>Gender</t>
  </si>
  <si>
    <t>SexualOrientation</t>
  </si>
  <si>
    <t>BASE_INTEREST_RATE</t>
  </si>
  <si>
    <t>CONTRIBUTION_INTEREST_RATE</t>
  </si>
  <si>
    <t>REPAY_FREQUENCY</t>
  </si>
  <si>
    <t>Race</t>
  </si>
  <si>
    <t>Ethnicity</t>
  </si>
  <si>
    <t>ReligiousAffiliation</t>
  </si>
  <si>
    <t>PoliticalBeliefs</t>
  </si>
  <si>
    <t>ACCOUNTSTATUS</t>
  </si>
  <si>
    <t>STATEMENT_OVERDUE_AMOUNT</t>
  </si>
  <si>
    <t>APPROVED_CAPITAL</t>
  </si>
  <si>
    <t>TOTAL_BALANCE_AMOUNT_ACY</t>
  </si>
  <si>
    <t>TOTAL_OUTSTANDING_AMOUNT_ACY</t>
  </si>
  <si>
    <t>OVERDUE_EXPENSES_AMOUNT_ACY</t>
  </si>
  <si>
    <t>OVERDUE_INTEREST_AMOUNT_ACY</t>
  </si>
  <si>
    <t>OVERDUE_CAPITAL_AMOUNT_ACY</t>
  </si>
  <si>
    <t>Social Security Number</t>
  </si>
  <si>
    <t>SocialMediaActivity</t>
  </si>
  <si>
    <t>MothersMaidenName</t>
  </si>
  <si>
    <t>DEFAULT</t>
  </si>
  <si>
    <t>EmailAddress</t>
  </si>
  <si>
    <t>Charlie Rodriguez</t>
  </si>
  <si>
    <t>16 Oak Street, Boltonia, BT230</t>
  </si>
  <si>
    <t>they/them</t>
  </si>
  <si>
    <t>Homosexual</t>
  </si>
  <si>
    <t>Mixed</t>
  </si>
  <si>
    <t>Hispanic</t>
  </si>
  <si>
    <t>Atheist</t>
  </si>
  <si>
    <t>Conservative</t>
  </si>
  <si>
    <t>333-87-8063</t>
  </si>
  <si>
    <t>Occasionally active</t>
  </si>
  <si>
    <t>Smith</t>
  </si>
  <si>
    <t>charlie.rodriguez47@mail.com</t>
  </si>
  <si>
    <t>Female</t>
  </si>
  <si>
    <t>Asexual</t>
  </si>
  <si>
    <t>Native American</t>
  </si>
  <si>
    <t>Libertarian</t>
  </si>
  <si>
    <t>None</t>
  </si>
  <si>
    <t>Inactive</t>
  </si>
  <si>
    <t>ze/hir</t>
  </si>
  <si>
    <t>Male</t>
  </si>
  <si>
    <t>Pansexual</t>
  </si>
  <si>
    <t>White</t>
  </si>
  <si>
    <t>Latino</t>
  </si>
  <si>
    <t>Liberal</t>
  </si>
  <si>
    <t>Perez</t>
  </si>
  <si>
    <t>Black</t>
  </si>
  <si>
    <t>Other</t>
  </si>
  <si>
    <t>Active on LinkedIn</t>
  </si>
  <si>
    <t>she/her</t>
  </si>
  <si>
    <t>Buddhist</t>
  </si>
  <si>
    <t>Active on Twitter</t>
  </si>
  <si>
    <t>Hindu</t>
  </si>
  <si>
    <t>Gonzalez</t>
  </si>
  <si>
    <t>Jewish</t>
  </si>
  <si>
    <t>Clark</t>
  </si>
  <si>
    <t>Asian</t>
  </si>
  <si>
    <t>Martinez</t>
  </si>
  <si>
    <t>Moore</t>
  </si>
  <si>
    <t>Bisexual</t>
  </si>
  <si>
    <t>Active on Facebook</t>
  </si>
  <si>
    <t>Flores</t>
  </si>
  <si>
    <t>Non-Hispanic</t>
  </si>
  <si>
    <t>Muslim</t>
  </si>
  <si>
    <t>Active on Instagram</t>
  </si>
  <si>
    <t>Taylor</t>
  </si>
  <si>
    <t>he/him</t>
  </si>
  <si>
    <t>Torres</t>
  </si>
  <si>
    <t>Socialist</t>
  </si>
  <si>
    <t>Christian</t>
  </si>
  <si>
    <t>Heterosexual</t>
  </si>
  <si>
    <t>Lee</t>
  </si>
  <si>
    <t>Jackson</t>
  </si>
  <si>
    <t>Allen</t>
  </si>
  <si>
    <t>Moderate</t>
  </si>
  <si>
    <t>Williams</t>
  </si>
  <si>
    <t>Diana Flores</t>
  </si>
  <si>
    <t>239 Hickory Street, Boltonia, BT756</t>
  </si>
  <si>
    <t>385-48-3225</t>
  </si>
  <si>
    <t>Green</t>
  </si>
  <si>
    <t>diana.flores16@yahoo.com</t>
  </si>
  <si>
    <t>Adams</t>
  </si>
  <si>
    <t>Thomas</t>
  </si>
  <si>
    <t>Lewis</t>
  </si>
  <si>
    <t>Martin</t>
  </si>
  <si>
    <t>Harris</t>
  </si>
  <si>
    <t>Davis</t>
  </si>
  <si>
    <t>Wilson</t>
  </si>
  <si>
    <t>Scott</t>
  </si>
  <si>
    <t>Thompson</t>
  </si>
  <si>
    <t>Miller</t>
  </si>
  <si>
    <t>Mason Thompson</t>
  </si>
  <si>
    <t>464 Magnolia Boulevard, Boltonia, BT534</t>
  </si>
  <si>
    <t>453-13-9454</t>
  </si>
  <si>
    <t>mason.thompson69@hotmail.com</t>
  </si>
  <si>
    <t>Nina Young</t>
  </si>
  <si>
    <t>310 Hickory Street, Boltonia, BT394</t>
  </si>
  <si>
    <t>320-86-8803</t>
  </si>
  <si>
    <t>nina.young62@yahoo.com</t>
  </si>
  <si>
    <t>Hernandez</t>
  </si>
  <si>
    <t>Nguyen</t>
  </si>
  <si>
    <t>Robinson</t>
  </si>
  <si>
    <t>Alice Taylor</t>
  </si>
  <si>
    <t>88 Spruce Street, Boltonia, BT105</t>
  </si>
  <si>
    <t>778-85-7719</t>
  </si>
  <si>
    <t>alice.taylor86@outlook.com</t>
  </si>
  <si>
    <t>Charlie Robinson</t>
  </si>
  <si>
    <t>Diana Nguyen</t>
  </si>
  <si>
    <t>Lopez</t>
  </si>
  <si>
    <t>Umar Martinez</t>
  </si>
  <si>
    <t>489 Walnut Street, Boltonia, BT145</t>
  </si>
  <si>
    <t>709-66-2120</t>
  </si>
  <si>
    <t>umar.martinez96@yahoo.com</t>
  </si>
  <si>
    <t>Bob Johnson</t>
  </si>
  <si>
    <t>Ethan Smith</t>
  </si>
  <si>
    <t>Gavin Adams</t>
  </si>
  <si>
    <t>421 Magnolia Boulevard, Boltonia, BT232</t>
  </si>
  <si>
    <t>220-77-7710</t>
  </si>
  <si>
    <t>gavin.adams41@mail.com</t>
  </si>
  <si>
    <t>Quentin Garcia</t>
  </si>
  <si>
    <t>Faith Miller</t>
  </si>
  <si>
    <t>397 Aspen Way, Boltonia, BT191</t>
  </si>
  <si>
    <t>414-95-6001</t>
  </si>
  <si>
    <t>faith.miller46@yahoo.com</t>
  </si>
  <si>
    <t>Umar Taylor</t>
  </si>
  <si>
    <t>606 Cedar Lane, Boltonia, BT389</t>
  </si>
  <si>
    <t>656-45-5773</t>
  </si>
  <si>
    <t>umar.taylor33@outlook.com</t>
  </si>
  <si>
    <t>Mason Hernandez</t>
  </si>
  <si>
    <t>42 Pine Road, Boltonia, BT620</t>
  </si>
  <si>
    <t>344-19-7548</t>
  </si>
  <si>
    <t>charlie.robinson55@hotmail.com</t>
  </si>
  <si>
    <t>920 Magnolia Boulevard, Boltonia, BT224</t>
  </si>
  <si>
    <t>587-93-8468</t>
  </si>
  <si>
    <t>gavin.adams31@yahoo.com</t>
  </si>
  <si>
    <t>606 Oakwood Drive, Boltonia, BT181</t>
  </si>
  <si>
    <t>379-65-2092</t>
  </si>
  <si>
    <t>quentin.garcia56@hotmail.com</t>
  </si>
  <si>
    <t>Violet Rodriguez</t>
  </si>
  <si>
    <t>Ethan Hernandez</t>
  </si>
  <si>
    <t>Gavin Williams</t>
  </si>
  <si>
    <t>980 Magnolia Boulevard, Boltonia, BT658</t>
  </si>
  <si>
    <t>652-70-6871</t>
  </si>
  <si>
    <t>gavin.williams14@hotmail.com</t>
  </si>
  <si>
    <t>Violet Clark</t>
  </si>
  <si>
    <t>182 Oakwood Drive, Boltonia, BT815</t>
  </si>
  <si>
    <t>915-84-1165</t>
  </si>
  <si>
    <t>violet.clark39@yahoo.com</t>
  </si>
  <si>
    <t>Hazel Thomas</t>
  </si>
  <si>
    <t>Xena King</t>
  </si>
  <si>
    <t>Charlie Garcia</t>
  </si>
  <si>
    <t>375 Willow Drive, Boltonia, BT217</t>
  </si>
  <si>
    <t>312-28-5539</t>
  </si>
  <si>
    <t>charlie.garcia75@live.com</t>
  </si>
  <si>
    <t>Ian Hernandez</t>
  </si>
  <si>
    <t>435 Oak Street, Boltonia, BT323</t>
  </si>
  <si>
    <t>713-52-9971</t>
  </si>
  <si>
    <t>ethan.hernandez39@gmail.com</t>
  </si>
  <si>
    <t>Ian Young</t>
  </si>
  <si>
    <t>Isaac Moore</t>
  </si>
  <si>
    <t>44 Walnut Street, Boltonia, BT202</t>
  </si>
  <si>
    <t>405-88-2953</t>
  </si>
  <si>
    <t>isaac.moore49@gmail.com</t>
  </si>
  <si>
    <t>George Brown</t>
  </si>
  <si>
    <t>Mike Hill</t>
  </si>
  <si>
    <t>Rachel Wilson</t>
  </si>
  <si>
    <t>Xena Anderson</t>
  </si>
  <si>
    <t>826 Walnut Street, Boltonia, BT926</t>
  </si>
  <si>
    <t>745-87-8837</t>
  </si>
  <si>
    <t>xena.anderson43@outlook.com</t>
  </si>
  <si>
    <t>Rachel Jackson</t>
  </si>
  <si>
    <t>959 Elm Street, Boltonia, BT894</t>
  </si>
  <si>
    <t>306-29-6747</t>
  </si>
  <si>
    <t>rachel.jackson85@outlook.com</t>
  </si>
  <si>
    <t>665 Oakwood Drive, Boltonia, BT664</t>
  </si>
  <si>
    <t>533-19-4734</t>
  </si>
  <si>
    <t>mason.hernandez75@hotmail.com</t>
  </si>
  <si>
    <t>Paula Young</t>
  </si>
  <si>
    <t>653 Spruce Street, Boltonia, BT944</t>
  </si>
  <si>
    <t>784-34-2244</t>
  </si>
  <si>
    <t>paula.young57@hotmail.com</t>
  </si>
  <si>
    <t>Naomi Perez</t>
  </si>
  <si>
    <t>579 Magnolia Boulevard, Boltonia, BT782</t>
  </si>
  <si>
    <t>892-93-4254</t>
  </si>
  <si>
    <t>naomi.perez64@gmail.com</t>
  </si>
  <si>
    <t>173 Cedar Lane, Boltonia, BT220</t>
  </si>
  <si>
    <t>132-57-2181</t>
  </si>
  <si>
    <t>george.brown67@mail.com</t>
  </si>
  <si>
    <t>Mason Johnson</t>
  </si>
  <si>
    <t>757 Aspen Way, Boltonia, BT392</t>
  </si>
  <si>
    <t>336-20-9142</t>
  </si>
  <si>
    <t>mason.johnson88@hotmail.com</t>
  </si>
  <si>
    <t>Faith Wilson</t>
  </si>
  <si>
    <t>355 Aspen Way, Boltonia, BT735</t>
  </si>
  <si>
    <t>541-83-5066</t>
  </si>
  <si>
    <t>faith.wilson94@mail.com</t>
  </si>
  <si>
    <t>Aaron Williams</t>
  </si>
  <si>
    <t>289 Hickory Street, Boltonia, BT969</t>
  </si>
  <si>
    <t>229-59-6466</t>
  </si>
  <si>
    <t>aaron.williams44@gmail.com</t>
  </si>
  <si>
    <t>Hazel Scott</t>
  </si>
  <si>
    <t>George Gonzalez</t>
  </si>
  <si>
    <t>750 Cherry Lane, Boltonia, BT992</t>
  </si>
  <si>
    <t>238-76-6154</t>
  </si>
  <si>
    <t>george.gonzalez37@gmail.com</t>
  </si>
  <si>
    <t>Delilah Hill</t>
  </si>
  <si>
    <t>622 Walnut Street, Boltonia, BT205</t>
  </si>
  <si>
    <t>888-91-3745</t>
  </si>
  <si>
    <t>hazel.scott89@outlook.com</t>
  </si>
  <si>
    <t>266 Aspen Way, Boltonia, BT104</t>
  </si>
  <si>
    <t>439-77-3447</t>
  </si>
  <si>
    <t>rachel.wilson21@live.com</t>
  </si>
  <si>
    <t>Bob Jones</t>
  </si>
  <si>
    <t>Ethan Hill</t>
  </si>
  <si>
    <t>284 Oakwood Drive, Boltonia, BT973</t>
  </si>
  <si>
    <t>476-41-9441</t>
  </si>
  <si>
    <t>ethan.hill87@yahoo.com</t>
  </si>
  <si>
    <t>Yvonne Gonzalez</t>
  </si>
  <si>
    <t>979 Cedar Lane, Boltonia, BT404</t>
  </si>
  <si>
    <t>153-28-2908</t>
  </si>
  <si>
    <t>yvonne.gonzalez12@hotmail.com</t>
  </si>
  <si>
    <t>988 Willow Drive, Boltonia, BT491</t>
  </si>
  <si>
    <t>477-73-5557</t>
  </si>
  <si>
    <t>xena.anderson99@gmail.com</t>
  </si>
  <si>
    <t>351 Cedar Lane, Boltonia, BT284</t>
  </si>
  <si>
    <t>349-61-3898</t>
  </si>
  <si>
    <t>bob.jones32@gmail.com</t>
  </si>
  <si>
    <t>Fiona Hernandez</t>
  </si>
  <si>
    <t>George White</t>
  </si>
  <si>
    <t>240 Cherry Lane, Boltonia, BT722</t>
  </si>
  <si>
    <t>498-77-9251</t>
  </si>
  <si>
    <t>george.white63@gmail.com</t>
  </si>
  <si>
    <t>311 Oakwood Drive, Boltonia, BT379</t>
  </si>
  <si>
    <t>556-84-6991</t>
  </si>
  <si>
    <t>violet.rodriguez34@gmail.com</t>
  </si>
  <si>
    <t>Edward Nguyen</t>
  </si>
  <si>
    <t>353 Spruce Street, Boltonia, BT945</t>
  </si>
  <si>
    <t>709-97-5198</t>
  </si>
  <si>
    <t>delilah.hill17@gmail.com</t>
  </si>
  <si>
    <t>Jasmine King</t>
  </si>
  <si>
    <t>661 Elm Street, Boltonia, BT895</t>
  </si>
  <si>
    <t>jasmine.king59@yahoo.com</t>
  </si>
  <si>
    <t>Faith Martin</t>
  </si>
  <si>
    <t>932 Aspen Way, Boltonia, BT806</t>
  </si>
  <si>
    <t>178-24-7840</t>
  </si>
  <si>
    <t>faith.martin62@gmail.com</t>
  </si>
  <si>
    <t>596 Pine Road, Boltonia, BT432</t>
  </si>
  <si>
    <t>144-75-4383</t>
  </si>
  <si>
    <t>fiona.hernandez80@yahoo.com</t>
  </si>
  <si>
    <t>838 Hickory Street, Boltonia, BT448</t>
  </si>
  <si>
    <t>218-60-1726</t>
  </si>
  <si>
    <t>bob.johnson13@mail.com</t>
  </si>
  <si>
    <t>177 Maple Avenue, Boltonia, BT872</t>
  </si>
  <si>
    <t>892-85-7681</t>
  </si>
  <si>
    <t>hazel.thomas60@hotmail.com</t>
  </si>
  <si>
    <t>Walter Miller</t>
  </si>
  <si>
    <t>828 Cedar Lane, Boltonia, BT634</t>
  </si>
  <si>
    <t>288-60-3816</t>
  </si>
  <si>
    <t>walter.miller98@gmail.com</t>
  </si>
  <si>
    <t>819 Elm Street, Boltonia, BT341</t>
  </si>
  <si>
    <t>871-17-9611</t>
  </si>
  <si>
    <t>diana.nguyen71@outlook.com</t>
  </si>
  <si>
    <t>140 Walnut Street, Boltonia, BT642</t>
  </si>
  <si>
    <t>166-86-8177</t>
  </si>
  <si>
    <t>ethan.smith11@yahoo.com</t>
  </si>
  <si>
    <t>266 Cedar Lane, Boltonia, BT869</t>
  </si>
  <si>
    <t>569-15-3471</t>
  </si>
  <si>
    <t>ian.hernandez35@yahoo.com</t>
  </si>
  <si>
    <t>779 Willow Drive, Boltonia, BT468</t>
  </si>
  <si>
    <t>773-73-3909</t>
  </si>
  <si>
    <t>mike.hill30@mail.com</t>
  </si>
  <si>
    <t>464 Aspen Way, Boltonia, BT176</t>
  </si>
  <si>
    <t>273-17-2457</t>
  </si>
  <si>
    <t>ian.young91@hotmail.com</t>
  </si>
  <si>
    <t>Paula Miller</t>
  </si>
  <si>
    <t>696 Maple Avenue, Boltonia, BT353</t>
  </si>
  <si>
    <t>825-85-3670</t>
  </si>
  <si>
    <t>paula.miller26@mail.com</t>
  </si>
  <si>
    <t>189 Hickory Street, Boltonia, BT697</t>
  </si>
  <si>
    <t>498-22-5780</t>
  </si>
  <si>
    <t>xena.king76@live.com</t>
  </si>
  <si>
    <t>240 Cedar Lane, Boltonia, BT324</t>
  </si>
  <si>
    <t>426-31-8123</t>
  </si>
  <si>
    <t>edward.nguyen19@outlook.com</t>
  </si>
  <si>
    <t>24/08/1823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</si>
</sst>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40BD-3C4E-431E-813A-A6EAFF738CA4}">
  <dimension ref="A1:AE52"/>
  <sheetViews>
    <sheetView tabSelected="1" zoomScale="47" workbookViewId="0">
      <selection activeCell="G47" sqref="A1:AE52"/>
    </sheetView>
  </sheetViews>
  <sheetFormatPr defaultRowHeight="14.4" x14ac:dyDescent="0.3"/>
  <cols>
    <col min="2" max="2" width="10.44140625" bestFit="1" customWidth="1"/>
    <col min="4" max="4" width="9" bestFit="1" customWidth="1"/>
    <col min="5" max="5" width="12.44140625" bestFit="1" customWidth="1"/>
    <col min="6" max="6" width="9" bestFit="1" customWidth="1"/>
    <col min="7" max="7" width="12.6640625" customWidth="1"/>
    <col min="8" max="8" width="11" bestFit="1" customWidth="1"/>
    <col min="12" max="12" width="9" bestFit="1" customWidth="1"/>
    <col min="13" max="14" width="9.109375" bestFit="1" customWidth="1"/>
    <col min="19" max="20" width="9" bestFit="1" customWidth="1"/>
    <col min="21" max="23" width="11.88671875" bestFit="1" customWidth="1"/>
    <col min="24" max="24" width="10.77734375" bestFit="1" customWidth="1"/>
    <col min="25" max="25" width="9" bestFit="1" customWidth="1"/>
    <col min="26" max="26" width="10.77734375" bestFit="1" customWidth="1"/>
  </cols>
  <sheetData>
    <row r="1" spans="1:3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3">
      <c r="A2" t="s">
        <v>31</v>
      </c>
      <c r="B2" s="1">
        <v>35788</v>
      </c>
      <c r="C2" t="s">
        <v>32</v>
      </c>
      <c r="D2">
        <v>930000</v>
      </c>
      <c r="E2">
        <v>22990.95</v>
      </c>
      <c r="F2">
        <v>65483968</v>
      </c>
      <c r="G2" s="1">
        <v>45235</v>
      </c>
      <c r="H2">
        <v>8900</v>
      </c>
      <c r="I2" t="s">
        <v>33</v>
      </c>
      <c r="J2" t="s">
        <v>50</v>
      </c>
      <c r="K2" t="s">
        <v>34</v>
      </c>
      <c r="L2">
        <v>1150</v>
      </c>
      <c r="M2">
        <v>60</v>
      </c>
      <c r="N2">
        <v>6</v>
      </c>
      <c r="O2" t="s">
        <v>35</v>
      </c>
      <c r="P2" t="s">
        <v>36</v>
      </c>
      <c r="Q2" t="s">
        <v>37</v>
      </c>
      <c r="R2" t="s">
        <v>38</v>
      </c>
      <c r="S2">
        <v>1</v>
      </c>
      <c r="T2">
        <f>H2*2</f>
        <v>17800</v>
      </c>
      <c r="U2">
        <v>370000000</v>
      </c>
      <c r="V2">
        <v>167980000</v>
      </c>
      <c r="W2">
        <v>180770000</v>
      </c>
      <c r="X2">
        <v>620000</v>
      </c>
      <c r="Y2">
        <v>1217</v>
      </c>
      <c r="Z2">
        <v>155192800</v>
      </c>
      <c r="AA2" t="s">
        <v>39</v>
      </c>
      <c r="AB2" t="s">
        <v>40</v>
      </c>
      <c r="AC2" t="s">
        <v>41</v>
      </c>
      <c r="AD2">
        <v>1</v>
      </c>
      <c r="AE2" t="s">
        <v>42</v>
      </c>
    </row>
    <row r="3" spans="1:31" x14ac:dyDescent="0.3">
      <c r="A3" t="s">
        <v>206</v>
      </c>
      <c r="B3" s="1">
        <v>29897</v>
      </c>
      <c r="C3" t="s">
        <v>207</v>
      </c>
      <c r="D3">
        <v>220</v>
      </c>
      <c r="E3">
        <v>126677.59</v>
      </c>
      <c r="F3">
        <v>72611278</v>
      </c>
      <c r="G3" s="1">
        <v>45721</v>
      </c>
      <c r="H3">
        <v>54379</v>
      </c>
      <c r="I3" t="s">
        <v>59</v>
      </c>
      <c r="J3" t="s">
        <v>43</v>
      </c>
      <c r="K3" t="s">
        <v>51</v>
      </c>
      <c r="L3">
        <v>1150</v>
      </c>
      <c r="M3">
        <v>60</v>
      </c>
      <c r="N3">
        <v>6</v>
      </c>
      <c r="O3" t="s">
        <v>57</v>
      </c>
      <c r="P3" t="s">
        <v>53</v>
      </c>
      <c r="Q3" t="s">
        <v>79</v>
      </c>
      <c r="R3" t="s">
        <v>78</v>
      </c>
      <c r="S3">
        <v>1</v>
      </c>
      <c r="T3">
        <v>0</v>
      </c>
      <c r="U3">
        <v>1792964600</v>
      </c>
      <c r="V3">
        <v>1759790000</v>
      </c>
      <c r="W3">
        <v>1767970000</v>
      </c>
      <c r="X3">
        <v>0</v>
      </c>
      <c r="Y3">
        <v>818</v>
      </c>
      <c r="Z3">
        <v>4460600</v>
      </c>
      <c r="AA3" t="s">
        <v>208</v>
      </c>
      <c r="AB3" t="s">
        <v>48</v>
      </c>
      <c r="AC3" t="s">
        <v>99</v>
      </c>
      <c r="AD3">
        <v>0</v>
      </c>
      <c r="AE3" t="s">
        <v>209</v>
      </c>
    </row>
    <row r="4" spans="1:31" x14ac:dyDescent="0.3">
      <c r="A4" t="s">
        <v>86</v>
      </c>
      <c r="B4" s="1">
        <v>25299</v>
      </c>
      <c r="C4" t="s">
        <v>87</v>
      </c>
      <c r="D4">
        <v>1150</v>
      </c>
      <c r="E4">
        <v>10099.33</v>
      </c>
      <c r="F4">
        <v>15208355</v>
      </c>
      <c r="G4" s="1">
        <v>45014</v>
      </c>
      <c r="H4">
        <v>3081</v>
      </c>
      <c r="I4" t="s">
        <v>76</v>
      </c>
      <c r="J4" t="s">
        <v>50</v>
      </c>
      <c r="K4" t="s">
        <v>69</v>
      </c>
      <c r="L4">
        <v>1150</v>
      </c>
      <c r="M4">
        <v>60</v>
      </c>
      <c r="N4">
        <v>3</v>
      </c>
      <c r="O4" t="s">
        <v>57</v>
      </c>
      <c r="P4" t="s">
        <v>72</v>
      </c>
      <c r="Q4" t="s">
        <v>37</v>
      </c>
      <c r="R4" t="s">
        <v>78</v>
      </c>
      <c r="S4">
        <v>1</v>
      </c>
      <c r="T4">
        <f>H4*2.5</f>
        <v>7702.5</v>
      </c>
      <c r="U4">
        <v>1050000000</v>
      </c>
      <c r="V4">
        <v>10990000</v>
      </c>
      <c r="W4">
        <v>21980000</v>
      </c>
      <c r="X4">
        <v>10993300</v>
      </c>
      <c r="Y4">
        <v>0</v>
      </c>
      <c r="Z4">
        <v>0</v>
      </c>
      <c r="AA4" t="s">
        <v>88</v>
      </c>
      <c r="AB4" t="s">
        <v>48</v>
      </c>
      <c r="AC4" t="s">
        <v>89</v>
      </c>
      <c r="AD4">
        <v>1</v>
      </c>
      <c r="AE4" t="s">
        <v>90</v>
      </c>
    </row>
    <row r="5" spans="1:31" x14ac:dyDescent="0.3">
      <c r="A5" t="s">
        <v>101</v>
      </c>
      <c r="B5" s="1">
        <v>37330</v>
      </c>
      <c r="C5" t="s">
        <v>102</v>
      </c>
      <c r="D5">
        <v>1150</v>
      </c>
      <c r="E5">
        <v>7774.15</v>
      </c>
      <c r="F5">
        <v>26990657</v>
      </c>
      <c r="G5" s="1">
        <v>44871</v>
      </c>
      <c r="H5">
        <v>621</v>
      </c>
      <c r="I5" t="s">
        <v>49</v>
      </c>
      <c r="J5" t="s">
        <v>50</v>
      </c>
      <c r="K5" t="s">
        <v>69</v>
      </c>
      <c r="L5">
        <v>1150</v>
      </c>
      <c r="M5">
        <v>60</v>
      </c>
      <c r="N5">
        <v>4</v>
      </c>
      <c r="O5" t="s">
        <v>66</v>
      </c>
      <c r="P5" t="s">
        <v>36</v>
      </c>
      <c r="Q5" t="s">
        <v>62</v>
      </c>
      <c r="R5" t="s">
        <v>54</v>
      </c>
      <c r="S5">
        <v>1</v>
      </c>
      <c r="T5">
        <f>H5*3</f>
        <v>1863</v>
      </c>
      <c r="U5">
        <v>800000000</v>
      </c>
      <c r="V5">
        <v>7740000</v>
      </c>
      <c r="W5">
        <v>15480000</v>
      </c>
      <c r="X5">
        <v>7741500</v>
      </c>
      <c r="Y5">
        <v>0</v>
      </c>
      <c r="Z5">
        <v>0</v>
      </c>
      <c r="AA5" t="s">
        <v>103</v>
      </c>
      <c r="AB5" t="s">
        <v>40</v>
      </c>
      <c r="AC5" t="s">
        <v>95</v>
      </c>
      <c r="AD5">
        <v>1</v>
      </c>
      <c r="AE5" t="s">
        <v>104</v>
      </c>
    </row>
    <row r="6" spans="1:31" x14ac:dyDescent="0.3">
      <c r="A6" t="s">
        <v>211</v>
      </c>
      <c r="B6" s="1">
        <v>29689</v>
      </c>
      <c r="C6" t="s">
        <v>212</v>
      </c>
      <c r="D6">
        <v>890</v>
      </c>
      <c r="E6">
        <v>13355.55</v>
      </c>
      <c r="F6">
        <v>96602491</v>
      </c>
      <c r="G6" s="1">
        <v>45697</v>
      </c>
      <c r="H6">
        <v>5775</v>
      </c>
      <c r="I6" t="s">
        <v>59</v>
      </c>
      <c r="J6" t="s">
        <v>50</v>
      </c>
      <c r="K6" t="s">
        <v>44</v>
      </c>
      <c r="L6">
        <v>850</v>
      </c>
      <c r="M6">
        <v>60</v>
      </c>
      <c r="N6">
        <v>6</v>
      </c>
      <c r="O6" t="s">
        <v>57</v>
      </c>
      <c r="P6" t="s">
        <v>36</v>
      </c>
      <c r="Q6" t="s">
        <v>64</v>
      </c>
      <c r="R6" t="s">
        <v>54</v>
      </c>
      <c r="S6">
        <v>1</v>
      </c>
      <c r="T6">
        <v>0</v>
      </c>
      <c r="U6">
        <v>700000000</v>
      </c>
      <c r="V6">
        <v>164840000</v>
      </c>
      <c r="W6">
        <v>165530000</v>
      </c>
      <c r="X6">
        <v>0</v>
      </c>
      <c r="Y6">
        <v>68</v>
      </c>
      <c r="Z6">
        <v>652200</v>
      </c>
      <c r="AA6" t="s">
        <v>213</v>
      </c>
      <c r="AB6" t="s">
        <v>74</v>
      </c>
      <c r="AC6" t="s">
        <v>98</v>
      </c>
      <c r="AD6">
        <v>0</v>
      </c>
      <c r="AE6" t="s">
        <v>214</v>
      </c>
    </row>
    <row r="7" spans="1:31" x14ac:dyDescent="0.3">
      <c r="A7" t="s">
        <v>210</v>
      </c>
      <c r="B7" s="1">
        <v>35679</v>
      </c>
      <c r="C7" t="s">
        <v>216</v>
      </c>
      <c r="D7">
        <v>775</v>
      </c>
      <c r="E7">
        <v>204318.84</v>
      </c>
      <c r="F7">
        <v>34799426</v>
      </c>
      <c r="G7" s="1">
        <v>45728</v>
      </c>
      <c r="H7">
        <v>9510</v>
      </c>
      <c r="I7" t="s">
        <v>33</v>
      </c>
      <c r="J7" t="s">
        <v>43</v>
      </c>
      <c r="K7" t="s">
        <v>51</v>
      </c>
      <c r="L7">
        <v>900</v>
      </c>
      <c r="M7">
        <v>60</v>
      </c>
      <c r="N7">
        <v>6</v>
      </c>
      <c r="O7" t="s">
        <v>45</v>
      </c>
      <c r="P7" t="s">
        <v>53</v>
      </c>
      <c r="Q7" t="s">
        <v>37</v>
      </c>
      <c r="R7" t="s">
        <v>38</v>
      </c>
      <c r="S7">
        <v>1</v>
      </c>
      <c r="T7">
        <v>0</v>
      </c>
      <c r="U7">
        <v>700000000</v>
      </c>
      <c r="V7">
        <v>148680000</v>
      </c>
      <c r="W7">
        <v>154640000</v>
      </c>
      <c r="X7">
        <v>0</v>
      </c>
      <c r="Y7">
        <v>596</v>
      </c>
      <c r="Z7">
        <v>14292300</v>
      </c>
      <c r="AA7" t="s">
        <v>217</v>
      </c>
      <c r="AB7" t="s">
        <v>74</v>
      </c>
      <c r="AC7" t="s">
        <v>63</v>
      </c>
      <c r="AD7">
        <v>0</v>
      </c>
      <c r="AE7" t="s">
        <v>218</v>
      </c>
    </row>
    <row r="8" spans="1:31" x14ac:dyDescent="0.3">
      <c r="A8" t="s">
        <v>105</v>
      </c>
      <c r="B8" s="1">
        <v>33766</v>
      </c>
      <c r="C8" t="s">
        <v>106</v>
      </c>
      <c r="D8">
        <v>1150</v>
      </c>
      <c r="E8">
        <v>1945.19</v>
      </c>
      <c r="F8">
        <v>85380185</v>
      </c>
      <c r="G8" s="1">
        <v>44649</v>
      </c>
      <c r="H8">
        <v>194</v>
      </c>
      <c r="I8" t="s">
        <v>59</v>
      </c>
      <c r="J8" t="s">
        <v>43</v>
      </c>
      <c r="K8" t="s">
        <v>51</v>
      </c>
      <c r="L8">
        <v>1150</v>
      </c>
      <c r="M8">
        <v>60</v>
      </c>
      <c r="N8">
        <v>2</v>
      </c>
      <c r="O8" t="s">
        <v>56</v>
      </c>
      <c r="P8" t="s">
        <v>36</v>
      </c>
      <c r="Q8" t="s">
        <v>73</v>
      </c>
      <c r="R8" t="s">
        <v>46</v>
      </c>
      <c r="S8">
        <v>1</v>
      </c>
      <c r="T8">
        <f>H8*2.8</f>
        <v>543.19999999999993</v>
      </c>
      <c r="U8">
        <v>10000</v>
      </c>
      <c r="V8">
        <v>5190000</v>
      </c>
      <c r="W8">
        <v>6470000</v>
      </c>
      <c r="X8">
        <v>1200000</v>
      </c>
      <c r="Y8">
        <v>8</v>
      </c>
      <c r="Z8">
        <v>3910100</v>
      </c>
      <c r="AA8" t="s">
        <v>107</v>
      </c>
      <c r="AB8" t="s">
        <v>58</v>
      </c>
      <c r="AC8" t="s">
        <v>41</v>
      </c>
      <c r="AD8">
        <v>1</v>
      </c>
      <c r="AE8" t="s">
        <v>108</v>
      </c>
    </row>
    <row r="9" spans="1:31" x14ac:dyDescent="0.3">
      <c r="A9" t="s">
        <v>175</v>
      </c>
      <c r="B9" s="1">
        <v>30850</v>
      </c>
      <c r="C9" t="s">
        <v>219</v>
      </c>
      <c r="D9">
        <v>1050</v>
      </c>
      <c r="E9">
        <v>167072.10999999999</v>
      </c>
      <c r="F9">
        <v>69962156</v>
      </c>
      <c r="G9" s="1">
        <v>45672</v>
      </c>
      <c r="H9">
        <v>1389</v>
      </c>
      <c r="I9" t="s">
        <v>76</v>
      </c>
      <c r="J9" t="s">
        <v>50</v>
      </c>
      <c r="K9" t="s">
        <v>44</v>
      </c>
      <c r="L9">
        <v>850</v>
      </c>
      <c r="M9">
        <v>12</v>
      </c>
      <c r="N9">
        <v>6</v>
      </c>
      <c r="O9" t="s">
        <v>66</v>
      </c>
      <c r="P9" t="s">
        <v>53</v>
      </c>
      <c r="Q9" t="s">
        <v>64</v>
      </c>
      <c r="R9" t="s">
        <v>54</v>
      </c>
      <c r="S9">
        <v>1</v>
      </c>
      <c r="T9">
        <v>0</v>
      </c>
      <c r="U9">
        <v>900000000</v>
      </c>
      <c r="V9">
        <v>793230000</v>
      </c>
      <c r="W9">
        <v>804760000</v>
      </c>
      <c r="X9">
        <v>5309800</v>
      </c>
      <c r="Y9">
        <v>622</v>
      </c>
      <c r="Z9">
        <v>5044500</v>
      </c>
      <c r="AA9" t="s">
        <v>220</v>
      </c>
      <c r="AB9" t="s">
        <v>48</v>
      </c>
      <c r="AC9" t="s">
        <v>92</v>
      </c>
      <c r="AD9">
        <v>0</v>
      </c>
      <c r="AE9" t="s">
        <v>221</v>
      </c>
    </row>
    <row r="10" spans="1:31" x14ac:dyDescent="0.3">
      <c r="A10" t="s">
        <v>112</v>
      </c>
      <c r="B10" s="1">
        <v>26171</v>
      </c>
      <c r="C10" t="s">
        <v>113</v>
      </c>
      <c r="D10">
        <v>1150</v>
      </c>
      <c r="E10">
        <v>1392.76</v>
      </c>
      <c r="F10">
        <v>50234506</v>
      </c>
      <c r="G10" s="1">
        <v>45027</v>
      </c>
      <c r="H10">
        <v>570</v>
      </c>
      <c r="I10" t="s">
        <v>59</v>
      </c>
      <c r="J10" t="s">
        <v>50</v>
      </c>
      <c r="K10" t="s">
        <v>80</v>
      </c>
      <c r="L10">
        <v>400</v>
      </c>
      <c r="M10">
        <v>60</v>
      </c>
      <c r="N10">
        <v>2</v>
      </c>
      <c r="O10" t="s">
        <v>57</v>
      </c>
      <c r="P10" t="s">
        <v>53</v>
      </c>
      <c r="Q10" t="s">
        <v>62</v>
      </c>
      <c r="R10" t="s">
        <v>54</v>
      </c>
      <c r="S10">
        <v>1</v>
      </c>
      <c r="T10">
        <f>H10*3</f>
        <v>1710</v>
      </c>
      <c r="U10">
        <v>110000000</v>
      </c>
      <c r="V10">
        <v>13920000</v>
      </c>
      <c r="W10">
        <v>27850000</v>
      </c>
      <c r="X10">
        <v>13927600</v>
      </c>
      <c r="Y10">
        <v>0</v>
      </c>
      <c r="Z10">
        <v>0</v>
      </c>
      <c r="AA10" t="s">
        <v>114</v>
      </c>
      <c r="AB10" t="s">
        <v>58</v>
      </c>
      <c r="AC10" t="s">
        <v>110</v>
      </c>
      <c r="AD10">
        <v>1</v>
      </c>
      <c r="AE10" t="s">
        <v>115</v>
      </c>
    </row>
    <row r="11" spans="1:31" x14ac:dyDescent="0.3">
      <c r="A11" t="s">
        <v>223</v>
      </c>
      <c r="B11" s="1">
        <v>34961</v>
      </c>
      <c r="C11" t="s">
        <v>224</v>
      </c>
      <c r="D11">
        <v>400</v>
      </c>
      <c r="E11">
        <v>23523.14</v>
      </c>
      <c r="F11">
        <v>25382187</v>
      </c>
      <c r="G11" s="1">
        <v>45685</v>
      </c>
      <c r="H11">
        <v>198</v>
      </c>
      <c r="I11" t="s">
        <v>49</v>
      </c>
      <c r="J11" t="s">
        <v>50</v>
      </c>
      <c r="K11" t="s">
        <v>44</v>
      </c>
      <c r="L11">
        <v>725</v>
      </c>
      <c r="M11">
        <v>60</v>
      </c>
      <c r="N11">
        <v>3</v>
      </c>
      <c r="O11" t="s">
        <v>45</v>
      </c>
      <c r="P11" t="s">
        <v>36</v>
      </c>
      <c r="Q11" t="s">
        <v>64</v>
      </c>
      <c r="R11" t="s">
        <v>54</v>
      </c>
      <c r="S11">
        <v>0</v>
      </c>
      <c r="T11">
        <v>0</v>
      </c>
      <c r="U11">
        <v>700000000</v>
      </c>
      <c r="V11">
        <v>164840000</v>
      </c>
      <c r="W11">
        <v>16553000</v>
      </c>
      <c r="X11">
        <v>0</v>
      </c>
      <c r="Y11">
        <v>0</v>
      </c>
      <c r="Z11">
        <v>0</v>
      </c>
      <c r="AA11" t="s">
        <v>225</v>
      </c>
      <c r="AB11" t="s">
        <v>58</v>
      </c>
      <c r="AC11" t="s">
        <v>91</v>
      </c>
      <c r="AD11">
        <v>0</v>
      </c>
      <c r="AE11" t="s">
        <v>226</v>
      </c>
    </row>
    <row r="12" spans="1:31" x14ac:dyDescent="0.3">
      <c r="A12" t="s">
        <v>119</v>
      </c>
      <c r="B12" s="1">
        <v>25430</v>
      </c>
      <c r="C12" t="s">
        <v>120</v>
      </c>
      <c r="D12">
        <v>1150</v>
      </c>
      <c r="E12">
        <v>1633.02</v>
      </c>
      <c r="F12">
        <v>86177322</v>
      </c>
      <c r="G12" s="1">
        <v>44775</v>
      </c>
      <c r="H12">
        <v>287</v>
      </c>
      <c r="I12" t="s">
        <v>59</v>
      </c>
      <c r="J12" t="s">
        <v>43</v>
      </c>
      <c r="K12" t="s">
        <v>80</v>
      </c>
      <c r="L12">
        <v>1150</v>
      </c>
      <c r="M12">
        <v>60</v>
      </c>
      <c r="N12">
        <v>3</v>
      </c>
      <c r="O12" t="s">
        <v>52</v>
      </c>
      <c r="P12" t="s">
        <v>53</v>
      </c>
      <c r="Q12" t="s">
        <v>60</v>
      </c>
      <c r="R12" t="s">
        <v>46</v>
      </c>
      <c r="S12">
        <v>1</v>
      </c>
      <c r="T12">
        <f>H12*2.4</f>
        <v>688.8</v>
      </c>
      <c r="U12">
        <v>124069900</v>
      </c>
      <c r="V12">
        <v>1330000</v>
      </c>
      <c r="W12">
        <v>2660000</v>
      </c>
      <c r="X12">
        <v>1330200</v>
      </c>
      <c r="Y12">
        <v>0</v>
      </c>
      <c r="Z12">
        <v>0</v>
      </c>
      <c r="AA12" t="s">
        <v>121</v>
      </c>
      <c r="AB12" t="s">
        <v>61</v>
      </c>
      <c r="AC12" t="s">
        <v>96</v>
      </c>
      <c r="AD12">
        <v>1</v>
      </c>
      <c r="AE12" t="s">
        <v>122</v>
      </c>
    </row>
    <row r="13" spans="1:31" x14ac:dyDescent="0.3">
      <c r="A13" t="s">
        <v>227</v>
      </c>
      <c r="B13" s="1">
        <v>32457</v>
      </c>
      <c r="C13" t="s">
        <v>228</v>
      </c>
      <c r="D13">
        <v>750</v>
      </c>
      <c r="E13">
        <v>35214.120000000003</v>
      </c>
      <c r="F13">
        <v>48986439</v>
      </c>
      <c r="G13" s="2" t="s">
        <v>294</v>
      </c>
      <c r="H13">
        <v>2000</v>
      </c>
      <c r="I13" t="s">
        <v>33</v>
      </c>
      <c r="J13" t="s">
        <v>50</v>
      </c>
      <c r="K13" t="s">
        <v>44</v>
      </c>
      <c r="L13">
        <v>1150</v>
      </c>
      <c r="M13">
        <v>60</v>
      </c>
      <c r="N13">
        <v>3</v>
      </c>
      <c r="O13" t="s">
        <v>56</v>
      </c>
      <c r="P13" t="s">
        <v>36</v>
      </c>
      <c r="Q13" t="s">
        <v>73</v>
      </c>
      <c r="R13" t="s">
        <v>57</v>
      </c>
      <c r="S13">
        <v>0</v>
      </c>
      <c r="T13">
        <v>0</v>
      </c>
      <c r="U13">
        <v>40480000</v>
      </c>
      <c r="V13">
        <v>32620000</v>
      </c>
      <c r="W13">
        <v>3393000</v>
      </c>
      <c r="X13">
        <v>0</v>
      </c>
      <c r="Y13">
        <v>0</v>
      </c>
      <c r="Z13">
        <v>0</v>
      </c>
      <c r="AA13" t="s">
        <v>229</v>
      </c>
      <c r="AB13" t="s">
        <v>58</v>
      </c>
      <c r="AC13" t="s">
        <v>67</v>
      </c>
      <c r="AD13">
        <v>0</v>
      </c>
      <c r="AE13" t="s">
        <v>230</v>
      </c>
    </row>
    <row r="14" spans="1:31" x14ac:dyDescent="0.3">
      <c r="A14" t="s">
        <v>176</v>
      </c>
      <c r="B14" s="1">
        <v>28735</v>
      </c>
      <c r="C14" t="s">
        <v>231</v>
      </c>
      <c r="D14">
        <v>650</v>
      </c>
      <c r="E14">
        <v>12457.32</v>
      </c>
      <c r="F14">
        <v>45265300</v>
      </c>
      <c r="G14" s="1">
        <v>45669</v>
      </c>
      <c r="H14">
        <v>4839</v>
      </c>
      <c r="I14" t="s">
        <v>59</v>
      </c>
      <c r="J14" t="s">
        <v>50</v>
      </c>
      <c r="K14" t="s">
        <v>57</v>
      </c>
      <c r="L14">
        <v>1150</v>
      </c>
      <c r="M14">
        <v>12</v>
      </c>
      <c r="N14">
        <v>2</v>
      </c>
      <c r="O14" t="s">
        <v>56</v>
      </c>
      <c r="P14" t="s">
        <v>57</v>
      </c>
      <c r="Q14" t="s">
        <v>79</v>
      </c>
      <c r="R14" t="s">
        <v>84</v>
      </c>
      <c r="S14">
        <v>0</v>
      </c>
      <c r="T14">
        <v>0</v>
      </c>
      <c r="U14">
        <v>40480000</v>
      </c>
      <c r="V14">
        <v>765950000</v>
      </c>
      <c r="W14">
        <v>78702000</v>
      </c>
      <c r="X14">
        <v>0</v>
      </c>
      <c r="Y14">
        <v>0</v>
      </c>
      <c r="Z14">
        <v>0</v>
      </c>
      <c r="AA14" t="s">
        <v>232</v>
      </c>
      <c r="AB14" t="s">
        <v>70</v>
      </c>
      <c r="AC14" t="s">
        <v>83</v>
      </c>
      <c r="AD14">
        <v>0</v>
      </c>
      <c r="AE14" t="s">
        <v>233</v>
      </c>
    </row>
    <row r="15" spans="1:31" x14ac:dyDescent="0.3">
      <c r="A15" t="s">
        <v>222</v>
      </c>
      <c r="B15" s="1">
        <v>26795</v>
      </c>
      <c r="C15" t="s">
        <v>234</v>
      </c>
      <c r="D15">
        <v>650</v>
      </c>
      <c r="E15">
        <v>16845.32</v>
      </c>
      <c r="F15">
        <v>20230202</v>
      </c>
      <c r="G15" s="1">
        <v>45717</v>
      </c>
      <c r="H15">
        <v>682</v>
      </c>
      <c r="I15" t="s">
        <v>33</v>
      </c>
      <c r="J15" t="s">
        <v>43</v>
      </c>
      <c r="K15" t="s">
        <v>80</v>
      </c>
      <c r="L15">
        <v>1150</v>
      </c>
      <c r="M15">
        <v>12</v>
      </c>
      <c r="N15">
        <v>6</v>
      </c>
      <c r="O15" t="s">
        <v>56</v>
      </c>
      <c r="P15" t="s">
        <v>36</v>
      </c>
      <c r="Q15" t="s">
        <v>37</v>
      </c>
      <c r="R15" t="s">
        <v>38</v>
      </c>
      <c r="S15">
        <v>1</v>
      </c>
      <c r="T15">
        <v>0</v>
      </c>
      <c r="U15">
        <v>49950600</v>
      </c>
      <c r="V15">
        <v>33970000</v>
      </c>
      <c r="W15">
        <v>339700</v>
      </c>
      <c r="X15">
        <v>0</v>
      </c>
      <c r="Y15">
        <v>0</v>
      </c>
      <c r="Z15">
        <v>0</v>
      </c>
      <c r="AA15" t="s">
        <v>235</v>
      </c>
      <c r="AB15" t="s">
        <v>70</v>
      </c>
      <c r="AC15" t="s">
        <v>91</v>
      </c>
      <c r="AD15">
        <v>0</v>
      </c>
      <c r="AE15" t="s">
        <v>236</v>
      </c>
    </row>
    <row r="16" spans="1:31" x14ac:dyDescent="0.3">
      <c r="A16" t="s">
        <v>125</v>
      </c>
      <c r="B16" s="1">
        <v>26831</v>
      </c>
      <c r="C16" t="s">
        <v>126</v>
      </c>
      <c r="D16">
        <v>1150</v>
      </c>
      <c r="E16">
        <v>201808.44</v>
      </c>
      <c r="F16">
        <v>70948893</v>
      </c>
      <c r="G16" s="1">
        <v>45041</v>
      </c>
      <c r="H16">
        <v>2018</v>
      </c>
      <c r="I16" t="s">
        <v>33</v>
      </c>
      <c r="J16" t="s">
        <v>43</v>
      </c>
      <c r="K16" t="s">
        <v>80</v>
      </c>
      <c r="L16">
        <v>1150</v>
      </c>
      <c r="M16">
        <v>60</v>
      </c>
      <c r="N16">
        <v>3</v>
      </c>
      <c r="O16" t="s">
        <v>35</v>
      </c>
      <c r="P16" t="s">
        <v>57</v>
      </c>
      <c r="Q16" t="s">
        <v>60</v>
      </c>
      <c r="R16" t="s">
        <v>38</v>
      </c>
      <c r="S16">
        <v>1</v>
      </c>
      <c r="T16">
        <f>H16*2.1</f>
        <v>4237.8</v>
      </c>
      <c r="U16">
        <v>900000000</v>
      </c>
      <c r="V16">
        <v>1000890000</v>
      </c>
      <c r="W16">
        <v>1047500000</v>
      </c>
      <c r="X16">
        <v>46610000</v>
      </c>
      <c r="Y16">
        <v>0</v>
      </c>
      <c r="Z16">
        <v>954280100</v>
      </c>
      <c r="AA16" t="s">
        <v>127</v>
      </c>
      <c r="AB16" t="s">
        <v>40</v>
      </c>
      <c r="AC16" t="s">
        <v>111</v>
      </c>
      <c r="AD16">
        <v>1</v>
      </c>
      <c r="AE16" t="s">
        <v>128</v>
      </c>
    </row>
    <row r="17" spans="1:31" x14ac:dyDescent="0.3">
      <c r="A17" t="s">
        <v>238</v>
      </c>
      <c r="B17" s="1">
        <v>35660</v>
      </c>
      <c r="C17" t="s">
        <v>239</v>
      </c>
      <c r="D17">
        <v>500</v>
      </c>
      <c r="E17">
        <v>24328.32</v>
      </c>
      <c r="F17">
        <v>72860689</v>
      </c>
      <c r="G17" s="1">
        <v>45707</v>
      </c>
      <c r="H17">
        <v>3285</v>
      </c>
      <c r="I17" t="s">
        <v>76</v>
      </c>
      <c r="J17" t="s">
        <v>50</v>
      </c>
      <c r="K17" t="s">
        <v>57</v>
      </c>
      <c r="L17">
        <v>900</v>
      </c>
      <c r="M17">
        <v>60</v>
      </c>
      <c r="N17">
        <v>6</v>
      </c>
      <c r="O17" t="s">
        <v>57</v>
      </c>
      <c r="P17" t="s">
        <v>36</v>
      </c>
      <c r="Q17" t="s">
        <v>62</v>
      </c>
      <c r="R17" t="s">
        <v>46</v>
      </c>
      <c r="S17">
        <v>18</v>
      </c>
      <c r="T17">
        <v>0</v>
      </c>
      <c r="U17">
        <v>220000000</v>
      </c>
      <c r="V17">
        <v>147080000</v>
      </c>
      <c r="W17">
        <v>1470800</v>
      </c>
      <c r="X17">
        <v>0</v>
      </c>
      <c r="Y17">
        <v>0</v>
      </c>
      <c r="Z17">
        <v>0</v>
      </c>
      <c r="AA17" t="s">
        <v>240</v>
      </c>
      <c r="AB17" t="s">
        <v>61</v>
      </c>
      <c r="AC17" t="s">
        <v>77</v>
      </c>
      <c r="AD17">
        <v>0</v>
      </c>
      <c r="AE17" t="s">
        <v>241</v>
      </c>
    </row>
    <row r="18" spans="1:31" x14ac:dyDescent="0.3">
      <c r="A18" t="s">
        <v>130</v>
      </c>
      <c r="B18" s="1">
        <v>24971</v>
      </c>
      <c r="C18" t="s">
        <v>131</v>
      </c>
      <c r="D18">
        <v>1150</v>
      </c>
      <c r="E18">
        <v>7911.54</v>
      </c>
      <c r="F18">
        <v>92725721</v>
      </c>
      <c r="G18" s="1">
        <v>44572</v>
      </c>
      <c r="H18">
        <v>1868</v>
      </c>
      <c r="I18" t="s">
        <v>59</v>
      </c>
      <c r="J18" t="s">
        <v>43</v>
      </c>
      <c r="K18" t="s">
        <v>80</v>
      </c>
      <c r="L18">
        <v>1150</v>
      </c>
      <c r="M18">
        <v>60</v>
      </c>
      <c r="N18">
        <v>4</v>
      </c>
      <c r="O18" t="s">
        <v>56</v>
      </c>
      <c r="P18" t="s">
        <v>72</v>
      </c>
      <c r="Q18" t="s">
        <v>60</v>
      </c>
      <c r="R18" t="s">
        <v>46</v>
      </c>
      <c r="S18">
        <v>1</v>
      </c>
      <c r="T18">
        <f>H18*2.5</f>
        <v>4670</v>
      </c>
      <c r="U18">
        <v>250000000</v>
      </c>
      <c r="V18">
        <v>7110000</v>
      </c>
      <c r="W18">
        <v>14230000</v>
      </c>
      <c r="X18">
        <v>7115400</v>
      </c>
      <c r="Y18">
        <v>0</v>
      </c>
      <c r="Z18">
        <v>0</v>
      </c>
      <c r="AA18" t="s">
        <v>132</v>
      </c>
      <c r="AB18" t="s">
        <v>40</v>
      </c>
      <c r="AC18" t="s">
        <v>111</v>
      </c>
      <c r="AD18">
        <v>1</v>
      </c>
      <c r="AE18" t="s">
        <v>133</v>
      </c>
    </row>
    <row r="19" spans="1:31" x14ac:dyDescent="0.3">
      <c r="A19" t="s">
        <v>134</v>
      </c>
      <c r="B19" s="1">
        <v>22385</v>
      </c>
      <c r="C19" t="s">
        <v>135</v>
      </c>
      <c r="D19">
        <v>825</v>
      </c>
      <c r="E19">
        <v>111213.71</v>
      </c>
      <c r="F19">
        <v>21631678</v>
      </c>
      <c r="G19" s="1">
        <v>45230</v>
      </c>
      <c r="H19">
        <v>6819</v>
      </c>
      <c r="I19" t="s">
        <v>76</v>
      </c>
      <c r="J19" t="s">
        <v>50</v>
      </c>
      <c r="K19" t="s">
        <v>57</v>
      </c>
      <c r="L19">
        <v>400</v>
      </c>
      <c r="M19">
        <v>12</v>
      </c>
      <c r="N19">
        <v>6</v>
      </c>
      <c r="O19" t="s">
        <v>45</v>
      </c>
      <c r="P19" t="s">
        <v>72</v>
      </c>
      <c r="Q19" t="s">
        <v>57</v>
      </c>
      <c r="R19" t="s">
        <v>38</v>
      </c>
      <c r="S19">
        <v>1</v>
      </c>
      <c r="T19">
        <f>H19*2.6</f>
        <v>17729.400000000001</v>
      </c>
      <c r="U19">
        <v>60857100</v>
      </c>
      <c r="V19">
        <v>33470000</v>
      </c>
      <c r="W19">
        <v>34310000</v>
      </c>
      <c r="X19">
        <v>0</v>
      </c>
      <c r="Y19">
        <v>84</v>
      </c>
      <c r="Z19">
        <v>8086500</v>
      </c>
      <c r="AA19" t="s">
        <v>136</v>
      </c>
      <c r="AB19" t="s">
        <v>74</v>
      </c>
      <c r="AC19" t="s">
        <v>118</v>
      </c>
      <c r="AD19">
        <v>1</v>
      </c>
      <c r="AE19" t="s">
        <v>137</v>
      </c>
    </row>
    <row r="20" spans="1:31" x14ac:dyDescent="0.3">
      <c r="A20" t="s">
        <v>148</v>
      </c>
      <c r="B20" s="1">
        <v>30186</v>
      </c>
      <c r="C20" t="s">
        <v>242</v>
      </c>
      <c r="D20">
        <v>450</v>
      </c>
      <c r="E20">
        <v>22222.22</v>
      </c>
      <c r="F20">
        <v>73466996</v>
      </c>
      <c r="G20" s="1">
        <v>45705</v>
      </c>
      <c r="H20">
        <v>160</v>
      </c>
      <c r="I20" t="s">
        <v>59</v>
      </c>
      <c r="J20" t="s">
        <v>50</v>
      </c>
      <c r="K20" t="s">
        <v>34</v>
      </c>
      <c r="L20">
        <v>850</v>
      </c>
      <c r="M20">
        <v>12</v>
      </c>
      <c r="N20">
        <v>2</v>
      </c>
      <c r="O20" t="s">
        <v>52</v>
      </c>
      <c r="P20" t="s">
        <v>72</v>
      </c>
      <c r="Q20" t="s">
        <v>62</v>
      </c>
      <c r="R20" t="s">
        <v>46</v>
      </c>
      <c r="S20">
        <v>0</v>
      </c>
      <c r="T20">
        <v>0</v>
      </c>
      <c r="U20">
        <v>527251200</v>
      </c>
      <c r="V20">
        <v>241680000</v>
      </c>
      <c r="W20">
        <v>294080</v>
      </c>
      <c r="X20">
        <v>0</v>
      </c>
      <c r="Y20">
        <v>0</v>
      </c>
      <c r="Z20">
        <v>0</v>
      </c>
      <c r="AA20" t="s">
        <v>243</v>
      </c>
      <c r="AB20" t="s">
        <v>48</v>
      </c>
      <c r="AC20" t="s">
        <v>81</v>
      </c>
      <c r="AD20">
        <v>0</v>
      </c>
      <c r="AE20" t="s">
        <v>244</v>
      </c>
    </row>
    <row r="21" spans="1:31" x14ac:dyDescent="0.3">
      <c r="A21" t="s">
        <v>116</v>
      </c>
      <c r="B21" s="1">
        <v>34895</v>
      </c>
      <c r="C21" t="s">
        <v>139</v>
      </c>
      <c r="D21">
        <v>1150</v>
      </c>
      <c r="E21">
        <v>1919.41</v>
      </c>
      <c r="F21">
        <v>81709431</v>
      </c>
      <c r="G21" s="1">
        <v>44777</v>
      </c>
      <c r="H21">
        <v>1272</v>
      </c>
      <c r="I21" t="s">
        <v>49</v>
      </c>
      <c r="J21" t="s">
        <v>43</v>
      </c>
      <c r="K21" t="s">
        <v>69</v>
      </c>
      <c r="L21">
        <v>1150</v>
      </c>
      <c r="M21">
        <v>60</v>
      </c>
      <c r="N21">
        <v>3</v>
      </c>
      <c r="O21" t="s">
        <v>66</v>
      </c>
      <c r="P21" t="s">
        <v>57</v>
      </c>
      <c r="Q21" t="s">
        <v>37</v>
      </c>
      <c r="R21" t="s">
        <v>57</v>
      </c>
      <c r="S21">
        <v>1</v>
      </c>
      <c r="T21">
        <f>H21*2.7</f>
        <v>3434.4</v>
      </c>
      <c r="U21">
        <v>3000000000</v>
      </c>
      <c r="V21">
        <v>50250000</v>
      </c>
      <c r="W21">
        <v>69440000</v>
      </c>
      <c r="X21">
        <v>19194100</v>
      </c>
      <c r="Y21">
        <v>0</v>
      </c>
      <c r="Z21">
        <v>0</v>
      </c>
      <c r="AA21" t="s">
        <v>140</v>
      </c>
      <c r="AB21" t="s">
        <v>58</v>
      </c>
      <c r="AC21" t="s">
        <v>65</v>
      </c>
      <c r="AD21">
        <v>1</v>
      </c>
      <c r="AE21" t="s">
        <v>141</v>
      </c>
    </row>
    <row r="22" spans="1:31" x14ac:dyDescent="0.3">
      <c r="A22" t="s">
        <v>215</v>
      </c>
      <c r="B22" s="1">
        <v>33683</v>
      </c>
      <c r="C22" t="s">
        <v>246</v>
      </c>
      <c r="D22">
        <v>500</v>
      </c>
      <c r="E22">
        <v>13534.63</v>
      </c>
      <c r="F22">
        <v>49569620</v>
      </c>
      <c r="G22" s="1">
        <v>45668</v>
      </c>
      <c r="H22">
        <v>673</v>
      </c>
      <c r="I22" t="s">
        <v>59</v>
      </c>
      <c r="J22" t="s">
        <v>50</v>
      </c>
      <c r="K22" t="s">
        <v>69</v>
      </c>
      <c r="L22">
        <v>725</v>
      </c>
      <c r="M22">
        <v>60</v>
      </c>
      <c r="N22">
        <v>3</v>
      </c>
      <c r="O22" t="s">
        <v>45</v>
      </c>
      <c r="P22" t="s">
        <v>36</v>
      </c>
      <c r="Q22" t="s">
        <v>62</v>
      </c>
      <c r="R22" t="s">
        <v>84</v>
      </c>
      <c r="S22">
        <v>0</v>
      </c>
      <c r="T22">
        <v>0</v>
      </c>
      <c r="U22">
        <v>700000000</v>
      </c>
      <c r="V22">
        <v>32620000</v>
      </c>
      <c r="W22">
        <v>3393000</v>
      </c>
      <c r="X22">
        <v>0</v>
      </c>
      <c r="Y22">
        <v>0</v>
      </c>
      <c r="Z22">
        <v>0</v>
      </c>
      <c r="AA22" t="s">
        <v>247</v>
      </c>
      <c r="AB22" t="s">
        <v>58</v>
      </c>
      <c r="AC22" t="s">
        <v>110</v>
      </c>
      <c r="AD22">
        <v>0</v>
      </c>
      <c r="AE22" t="s">
        <v>248</v>
      </c>
    </row>
    <row r="23" spans="1:31" x14ac:dyDescent="0.3">
      <c r="A23" t="s">
        <v>125</v>
      </c>
      <c r="B23" s="1">
        <v>30389</v>
      </c>
      <c r="C23" t="s">
        <v>142</v>
      </c>
      <c r="D23">
        <v>1150</v>
      </c>
      <c r="E23">
        <v>56445.21</v>
      </c>
      <c r="F23">
        <v>69357534</v>
      </c>
      <c r="G23" s="1">
        <v>45275</v>
      </c>
      <c r="H23">
        <v>3015510200</v>
      </c>
      <c r="I23" t="s">
        <v>76</v>
      </c>
      <c r="J23" t="s">
        <v>50</v>
      </c>
      <c r="K23" t="s">
        <v>69</v>
      </c>
      <c r="L23">
        <v>1150</v>
      </c>
      <c r="M23">
        <v>60</v>
      </c>
      <c r="N23">
        <v>3</v>
      </c>
      <c r="O23" t="s">
        <v>66</v>
      </c>
      <c r="P23" t="s">
        <v>72</v>
      </c>
      <c r="Q23" t="s">
        <v>73</v>
      </c>
      <c r="R23" t="s">
        <v>84</v>
      </c>
      <c r="S23">
        <v>1</v>
      </c>
      <c r="T23">
        <v>2315</v>
      </c>
      <c r="U23">
        <v>2000000000</v>
      </c>
      <c r="V23">
        <v>203140000</v>
      </c>
      <c r="W23">
        <v>406280000</v>
      </c>
      <c r="X23">
        <v>203142100</v>
      </c>
      <c r="Y23">
        <v>0</v>
      </c>
      <c r="Z23">
        <v>0</v>
      </c>
      <c r="AA23" t="s">
        <v>143</v>
      </c>
      <c r="AB23" t="s">
        <v>58</v>
      </c>
      <c r="AC23" t="s">
        <v>94</v>
      </c>
      <c r="AD23">
        <v>1</v>
      </c>
      <c r="AE23" t="s">
        <v>144</v>
      </c>
    </row>
    <row r="24" spans="1:31" x14ac:dyDescent="0.3">
      <c r="A24" t="s">
        <v>249</v>
      </c>
      <c r="B24" s="1">
        <v>38706</v>
      </c>
      <c r="C24" t="s">
        <v>250</v>
      </c>
      <c r="F24">
        <v>50244439</v>
      </c>
      <c r="G24" s="1"/>
      <c r="I24" t="s">
        <v>33</v>
      </c>
      <c r="J24" t="s">
        <v>43</v>
      </c>
      <c r="K24" t="s">
        <v>57</v>
      </c>
      <c r="L24">
        <v>0</v>
      </c>
      <c r="O24" t="s">
        <v>35</v>
      </c>
      <c r="Q24" t="s">
        <v>60</v>
      </c>
      <c r="R24" t="s">
        <v>54</v>
      </c>
      <c r="W24">
        <v>9393400</v>
      </c>
      <c r="X24">
        <v>0</v>
      </c>
      <c r="Z24">
        <v>0</v>
      </c>
      <c r="AB24" t="s">
        <v>40</v>
      </c>
      <c r="AC24" t="s">
        <v>98</v>
      </c>
      <c r="AD24">
        <v>0</v>
      </c>
      <c r="AE24" t="s">
        <v>251</v>
      </c>
    </row>
    <row r="25" spans="1:31" x14ac:dyDescent="0.3">
      <c r="A25" t="s">
        <v>129</v>
      </c>
      <c r="B25" s="1">
        <v>22446</v>
      </c>
      <c r="C25" t="s">
        <v>145</v>
      </c>
      <c r="D25">
        <v>1150</v>
      </c>
      <c r="E25">
        <v>21278.86</v>
      </c>
      <c r="F25">
        <v>56858882</v>
      </c>
      <c r="G25" s="1">
        <v>44834</v>
      </c>
      <c r="H25">
        <v>3200</v>
      </c>
      <c r="I25" t="s">
        <v>59</v>
      </c>
      <c r="J25" t="s">
        <v>43</v>
      </c>
      <c r="K25" t="s">
        <v>44</v>
      </c>
      <c r="L25">
        <v>1150</v>
      </c>
      <c r="M25">
        <v>60</v>
      </c>
      <c r="N25">
        <v>4</v>
      </c>
      <c r="O25" t="s">
        <v>66</v>
      </c>
      <c r="P25" t="s">
        <v>57</v>
      </c>
      <c r="Q25" t="s">
        <v>57</v>
      </c>
      <c r="R25" t="s">
        <v>46</v>
      </c>
      <c r="S25">
        <v>1</v>
      </c>
      <c r="T25">
        <f>H25*2.5</f>
        <v>8000</v>
      </c>
      <c r="U25">
        <v>60000000</v>
      </c>
      <c r="V25">
        <v>79490000</v>
      </c>
      <c r="W25">
        <v>82540000</v>
      </c>
      <c r="X25">
        <v>3047100</v>
      </c>
      <c r="Y25">
        <v>0</v>
      </c>
      <c r="Z25">
        <v>76449700</v>
      </c>
      <c r="AA25" t="s">
        <v>146</v>
      </c>
      <c r="AB25" t="s">
        <v>48</v>
      </c>
      <c r="AC25" t="s">
        <v>93</v>
      </c>
      <c r="AD25">
        <v>1</v>
      </c>
      <c r="AE25" t="s">
        <v>147</v>
      </c>
    </row>
    <row r="26" spans="1:31" x14ac:dyDescent="0.3">
      <c r="A26" t="s">
        <v>150</v>
      </c>
      <c r="B26" s="1">
        <v>22348</v>
      </c>
      <c r="C26" t="s">
        <v>151</v>
      </c>
      <c r="D26">
        <v>1350</v>
      </c>
      <c r="E26">
        <v>11317.79</v>
      </c>
      <c r="F26">
        <v>59648498</v>
      </c>
      <c r="G26" s="1">
        <v>56187</v>
      </c>
      <c r="H26">
        <v>675</v>
      </c>
      <c r="I26" t="s">
        <v>49</v>
      </c>
      <c r="J26" t="s">
        <v>43</v>
      </c>
      <c r="K26" t="s">
        <v>44</v>
      </c>
      <c r="L26">
        <v>900</v>
      </c>
      <c r="M26">
        <v>60</v>
      </c>
      <c r="N26">
        <v>4</v>
      </c>
      <c r="O26" t="s">
        <v>45</v>
      </c>
      <c r="P26" t="s">
        <v>72</v>
      </c>
      <c r="Q26" t="s">
        <v>73</v>
      </c>
      <c r="R26" t="s">
        <v>54</v>
      </c>
      <c r="S26">
        <v>1</v>
      </c>
      <c r="T26">
        <f>H26*2.6</f>
        <v>1755</v>
      </c>
      <c r="U26">
        <v>375000000</v>
      </c>
      <c r="V26">
        <v>241680000</v>
      </c>
      <c r="W26">
        <v>294080000</v>
      </c>
      <c r="X26">
        <v>546500</v>
      </c>
      <c r="Y26">
        <v>5185</v>
      </c>
      <c r="Z26">
        <v>0</v>
      </c>
      <c r="AA26" t="s">
        <v>152</v>
      </c>
      <c r="AB26" t="s">
        <v>58</v>
      </c>
      <c r="AC26" t="s">
        <v>100</v>
      </c>
      <c r="AD26">
        <v>1</v>
      </c>
      <c r="AE26" t="s">
        <v>153</v>
      </c>
    </row>
    <row r="27" spans="1:31" x14ac:dyDescent="0.3">
      <c r="A27" t="s">
        <v>154</v>
      </c>
      <c r="B27" s="1">
        <v>26958</v>
      </c>
      <c r="C27" t="s">
        <v>155</v>
      </c>
      <c r="D27">
        <v>1150</v>
      </c>
      <c r="E27">
        <v>107487.83</v>
      </c>
      <c r="F27">
        <v>71833240</v>
      </c>
      <c r="G27" s="1">
        <v>45290</v>
      </c>
      <c r="H27">
        <v>4416</v>
      </c>
      <c r="I27" t="s">
        <v>49</v>
      </c>
      <c r="J27" t="s">
        <v>50</v>
      </c>
      <c r="K27" t="s">
        <v>80</v>
      </c>
      <c r="L27">
        <v>1150</v>
      </c>
      <c r="M27">
        <v>60</v>
      </c>
      <c r="N27">
        <v>2</v>
      </c>
      <c r="O27" t="s">
        <v>45</v>
      </c>
      <c r="P27" t="s">
        <v>57</v>
      </c>
      <c r="Q27" t="s">
        <v>62</v>
      </c>
      <c r="R27" t="s">
        <v>57</v>
      </c>
      <c r="S27">
        <v>1</v>
      </c>
      <c r="T27">
        <f>H27*2.1</f>
        <v>9273.6</v>
      </c>
      <c r="U27">
        <v>552000000</v>
      </c>
      <c r="V27">
        <v>553130000</v>
      </c>
      <c r="W27">
        <v>994730000</v>
      </c>
      <c r="X27">
        <v>441600000</v>
      </c>
      <c r="Y27">
        <v>0</v>
      </c>
      <c r="Z27">
        <v>111531600</v>
      </c>
      <c r="AA27" t="s">
        <v>156</v>
      </c>
      <c r="AB27" t="s">
        <v>48</v>
      </c>
      <c r="AC27" t="s">
        <v>55</v>
      </c>
      <c r="AD27">
        <v>1</v>
      </c>
      <c r="AE27" t="s">
        <v>157</v>
      </c>
    </row>
    <row r="28" spans="1:31" x14ac:dyDescent="0.3">
      <c r="A28" t="s">
        <v>252</v>
      </c>
      <c r="B28" s="1">
        <v>33195</v>
      </c>
      <c r="C28" t="s">
        <v>253</v>
      </c>
      <c r="D28">
        <v>700</v>
      </c>
      <c r="E28">
        <v>17854.36</v>
      </c>
      <c r="F28">
        <v>93243102</v>
      </c>
      <c r="G28" s="1">
        <v>45710</v>
      </c>
      <c r="H28">
        <v>300</v>
      </c>
      <c r="I28" t="s">
        <v>49</v>
      </c>
      <c r="J28" t="s">
        <v>43</v>
      </c>
      <c r="K28" t="s">
        <v>57</v>
      </c>
      <c r="L28">
        <v>900</v>
      </c>
      <c r="M28">
        <v>12</v>
      </c>
      <c r="N28">
        <v>4</v>
      </c>
      <c r="O28" t="s">
        <v>45</v>
      </c>
      <c r="P28" t="s">
        <v>57</v>
      </c>
      <c r="Q28" t="s">
        <v>57</v>
      </c>
      <c r="R28" t="s">
        <v>84</v>
      </c>
      <c r="S28">
        <v>0</v>
      </c>
      <c r="T28">
        <v>0</v>
      </c>
      <c r="U28">
        <v>59400000</v>
      </c>
      <c r="V28">
        <v>79490000</v>
      </c>
      <c r="W28">
        <v>825400</v>
      </c>
      <c r="X28">
        <v>0</v>
      </c>
      <c r="Y28">
        <v>0</v>
      </c>
      <c r="Z28">
        <v>112170</v>
      </c>
      <c r="AA28" t="s">
        <v>254</v>
      </c>
      <c r="AB28" t="s">
        <v>58</v>
      </c>
      <c r="AC28" t="s">
        <v>52</v>
      </c>
      <c r="AD28">
        <v>0</v>
      </c>
      <c r="AE28" t="s">
        <v>255</v>
      </c>
    </row>
    <row r="29" spans="1:31" x14ac:dyDescent="0.3">
      <c r="A29" t="s">
        <v>160</v>
      </c>
      <c r="B29" s="1">
        <v>36355</v>
      </c>
      <c r="C29" t="s">
        <v>161</v>
      </c>
      <c r="D29">
        <v>1150</v>
      </c>
      <c r="E29">
        <v>4234.57</v>
      </c>
      <c r="F29">
        <v>42162331</v>
      </c>
      <c r="G29" s="1">
        <v>44614</v>
      </c>
      <c r="H29">
        <v>401</v>
      </c>
      <c r="I29" t="s">
        <v>59</v>
      </c>
      <c r="J29" t="s">
        <v>43</v>
      </c>
      <c r="K29" t="s">
        <v>69</v>
      </c>
      <c r="L29">
        <v>1150</v>
      </c>
      <c r="M29">
        <v>60</v>
      </c>
      <c r="N29">
        <v>4</v>
      </c>
      <c r="O29" t="s">
        <v>56</v>
      </c>
      <c r="P29" t="s">
        <v>72</v>
      </c>
      <c r="Q29" t="s">
        <v>79</v>
      </c>
      <c r="R29" t="s">
        <v>38</v>
      </c>
      <c r="S29">
        <v>1</v>
      </c>
      <c r="T29">
        <f>H29*2.4</f>
        <v>962.4</v>
      </c>
      <c r="U29">
        <v>65000000</v>
      </c>
      <c r="V29">
        <v>420000</v>
      </c>
      <c r="W29">
        <v>850000</v>
      </c>
      <c r="X29">
        <v>425700</v>
      </c>
      <c r="Y29">
        <v>0</v>
      </c>
      <c r="Z29">
        <v>0</v>
      </c>
      <c r="AA29" t="s">
        <v>162</v>
      </c>
      <c r="AB29" t="s">
        <v>48</v>
      </c>
      <c r="AC29" t="s">
        <v>71</v>
      </c>
      <c r="AD29">
        <v>1</v>
      </c>
      <c r="AE29" t="s">
        <v>163</v>
      </c>
    </row>
    <row r="30" spans="1:31" x14ac:dyDescent="0.3">
      <c r="A30" t="s">
        <v>149</v>
      </c>
      <c r="B30" s="1">
        <v>32156</v>
      </c>
      <c r="C30" t="s">
        <v>165</v>
      </c>
      <c r="D30">
        <v>950</v>
      </c>
      <c r="E30">
        <v>302191.82</v>
      </c>
      <c r="F30">
        <v>96937124</v>
      </c>
      <c r="G30" s="1">
        <v>45198</v>
      </c>
      <c r="H30">
        <v>340</v>
      </c>
      <c r="I30" t="s">
        <v>49</v>
      </c>
      <c r="J30" t="s">
        <v>50</v>
      </c>
      <c r="K30" t="s">
        <v>57</v>
      </c>
      <c r="L30">
        <v>900</v>
      </c>
      <c r="M30">
        <v>60</v>
      </c>
      <c r="N30">
        <v>6</v>
      </c>
      <c r="O30" t="s">
        <v>56</v>
      </c>
      <c r="P30" t="s">
        <v>53</v>
      </c>
      <c r="Q30" t="s">
        <v>60</v>
      </c>
      <c r="R30" t="s">
        <v>54</v>
      </c>
      <c r="S30">
        <v>1</v>
      </c>
      <c r="T30">
        <f>H30*2.8</f>
        <v>951.99999999999989</v>
      </c>
      <c r="U30">
        <v>650000000</v>
      </c>
      <c r="V30">
        <v>270160000</v>
      </c>
      <c r="W30">
        <v>281940000</v>
      </c>
      <c r="X30">
        <v>0</v>
      </c>
      <c r="Y30">
        <v>1178</v>
      </c>
      <c r="Z30">
        <v>18291500</v>
      </c>
      <c r="AA30" t="s">
        <v>166</v>
      </c>
      <c r="AB30" t="s">
        <v>61</v>
      </c>
      <c r="AC30" t="s">
        <v>109</v>
      </c>
      <c r="AD30">
        <v>1</v>
      </c>
      <c r="AE30" t="s">
        <v>167</v>
      </c>
    </row>
    <row r="31" spans="1:31" x14ac:dyDescent="0.3">
      <c r="A31" t="s">
        <v>237</v>
      </c>
      <c r="B31" s="1">
        <v>37214</v>
      </c>
      <c r="C31" t="s">
        <v>256</v>
      </c>
      <c r="D31">
        <v>750</v>
      </c>
      <c r="E31">
        <v>15487.65</v>
      </c>
      <c r="F31">
        <v>37444658</v>
      </c>
      <c r="G31" s="1">
        <v>45713</v>
      </c>
      <c r="H31">
        <v>10499</v>
      </c>
      <c r="I31" t="s">
        <v>49</v>
      </c>
      <c r="J31" t="s">
        <v>43</v>
      </c>
      <c r="K31" t="s">
        <v>69</v>
      </c>
      <c r="L31">
        <v>850</v>
      </c>
      <c r="M31">
        <v>60</v>
      </c>
      <c r="N31">
        <v>3</v>
      </c>
      <c r="O31" t="s">
        <v>66</v>
      </c>
      <c r="P31" t="s">
        <v>53</v>
      </c>
      <c r="Q31" t="s">
        <v>57</v>
      </c>
      <c r="R31" t="s">
        <v>57</v>
      </c>
      <c r="S31">
        <v>0</v>
      </c>
      <c r="T31">
        <v>0</v>
      </c>
      <c r="U31">
        <v>250000</v>
      </c>
      <c r="V31">
        <v>211620000</v>
      </c>
      <c r="W31">
        <v>211620000</v>
      </c>
      <c r="X31">
        <v>0</v>
      </c>
      <c r="Y31">
        <v>0</v>
      </c>
      <c r="Z31">
        <v>30700</v>
      </c>
      <c r="AA31" t="s">
        <v>257</v>
      </c>
      <c r="AB31" t="s">
        <v>48</v>
      </c>
      <c r="AC31" t="s">
        <v>95</v>
      </c>
      <c r="AD31">
        <v>0</v>
      </c>
      <c r="AE31" t="s">
        <v>258</v>
      </c>
    </row>
    <row r="32" spans="1:31" x14ac:dyDescent="0.3">
      <c r="A32" t="s">
        <v>123</v>
      </c>
      <c r="B32" s="1">
        <v>29917</v>
      </c>
      <c r="C32" t="s">
        <v>259</v>
      </c>
      <c r="D32">
        <v>650</v>
      </c>
      <c r="E32">
        <v>25879.63</v>
      </c>
      <c r="F32">
        <v>50867234</v>
      </c>
      <c r="G32" s="1">
        <v>45715</v>
      </c>
      <c r="H32">
        <v>8119</v>
      </c>
      <c r="I32" t="s">
        <v>59</v>
      </c>
      <c r="J32" t="s">
        <v>43</v>
      </c>
      <c r="K32" t="s">
        <v>34</v>
      </c>
      <c r="L32">
        <v>725</v>
      </c>
      <c r="M32">
        <v>12</v>
      </c>
      <c r="N32">
        <v>6</v>
      </c>
      <c r="O32" t="s">
        <v>35</v>
      </c>
      <c r="P32" t="s">
        <v>57</v>
      </c>
      <c r="Q32" t="s">
        <v>37</v>
      </c>
      <c r="R32" t="s">
        <v>78</v>
      </c>
      <c r="S32">
        <v>1</v>
      </c>
      <c r="T32">
        <v>0</v>
      </c>
      <c r="U32">
        <v>59400000</v>
      </c>
      <c r="V32">
        <v>39810000</v>
      </c>
      <c r="W32">
        <v>39810000</v>
      </c>
      <c r="X32">
        <v>0</v>
      </c>
      <c r="Y32">
        <v>0</v>
      </c>
      <c r="Z32">
        <v>1461130</v>
      </c>
      <c r="AA32" t="s">
        <v>260</v>
      </c>
      <c r="AB32" t="s">
        <v>70</v>
      </c>
      <c r="AC32" t="s">
        <v>82</v>
      </c>
      <c r="AD32">
        <v>0</v>
      </c>
      <c r="AE32" t="s">
        <v>261</v>
      </c>
    </row>
    <row r="33" spans="1:31" x14ac:dyDescent="0.3">
      <c r="A33" t="s">
        <v>158</v>
      </c>
      <c r="B33" s="1">
        <v>36329</v>
      </c>
      <c r="C33" t="s">
        <v>262</v>
      </c>
      <c r="D33">
        <v>1200</v>
      </c>
      <c r="E33">
        <v>15132.52</v>
      </c>
      <c r="F33">
        <v>30163825</v>
      </c>
      <c r="G33" s="1">
        <v>45685</v>
      </c>
      <c r="H33">
        <v>2217</v>
      </c>
      <c r="I33" t="s">
        <v>33</v>
      </c>
      <c r="J33" t="s">
        <v>43</v>
      </c>
      <c r="K33" t="s">
        <v>44</v>
      </c>
      <c r="L33">
        <v>900</v>
      </c>
      <c r="M33">
        <v>12</v>
      </c>
      <c r="N33">
        <v>6</v>
      </c>
      <c r="O33" t="s">
        <v>57</v>
      </c>
      <c r="P33" t="s">
        <v>36</v>
      </c>
      <c r="Q33" t="s">
        <v>73</v>
      </c>
      <c r="R33" t="s">
        <v>78</v>
      </c>
      <c r="S33">
        <v>1</v>
      </c>
      <c r="T33">
        <v>0</v>
      </c>
      <c r="U33">
        <v>100000000</v>
      </c>
      <c r="V33">
        <v>91030000</v>
      </c>
      <c r="W33">
        <v>9103000</v>
      </c>
      <c r="X33">
        <v>0</v>
      </c>
      <c r="Y33">
        <v>0</v>
      </c>
      <c r="Z33">
        <v>338840</v>
      </c>
      <c r="AA33" t="s">
        <v>263</v>
      </c>
      <c r="AB33" t="s">
        <v>74</v>
      </c>
      <c r="AC33" t="s">
        <v>77</v>
      </c>
      <c r="AD33">
        <v>0</v>
      </c>
      <c r="AE33" t="s">
        <v>264</v>
      </c>
    </row>
    <row r="34" spans="1:31" x14ac:dyDescent="0.3">
      <c r="A34" t="s">
        <v>169</v>
      </c>
      <c r="B34" s="1">
        <v>32425</v>
      </c>
      <c r="C34" t="s">
        <v>170</v>
      </c>
      <c r="D34">
        <v>1295</v>
      </c>
      <c r="E34">
        <v>7591.41</v>
      </c>
      <c r="F34">
        <v>82236514</v>
      </c>
      <c r="G34" s="1">
        <v>45201</v>
      </c>
      <c r="H34">
        <v>16</v>
      </c>
      <c r="I34" t="s">
        <v>76</v>
      </c>
      <c r="J34" t="s">
        <v>50</v>
      </c>
      <c r="K34" t="s">
        <v>34</v>
      </c>
      <c r="L34">
        <v>725</v>
      </c>
      <c r="M34">
        <v>60</v>
      </c>
      <c r="N34">
        <v>6</v>
      </c>
      <c r="O34" t="s">
        <v>45</v>
      </c>
      <c r="P34" t="s">
        <v>53</v>
      </c>
      <c r="Q34" t="s">
        <v>62</v>
      </c>
      <c r="R34" t="s">
        <v>54</v>
      </c>
      <c r="S34">
        <v>1</v>
      </c>
      <c r="T34">
        <f>H34*22</f>
        <v>352</v>
      </c>
      <c r="U34">
        <v>65000000</v>
      </c>
      <c r="V34">
        <v>32620000</v>
      </c>
      <c r="W34">
        <v>33930000</v>
      </c>
      <c r="X34">
        <v>0</v>
      </c>
      <c r="Y34">
        <v>130</v>
      </c>
      <c r="Z34">
        <v>5848600</v>
      </c>
      <c r="AA34" t="s">
        <v>171</v>
      </c>
      <c r="AB34" t="s">
        <v>70</v>
      </c>
      <c r="AC34" t="s">
        <v>68</v>
      </c>
      <c r="AD34">
        <v>1</v>
      </c>
      <c r="AE34" t="s">
        <v>172</v>
      </c>
    </row>
    <row r="35" spans="1:31" x14ac:dyDescent="0.3">
      <c r="A35" t="s">
        <v>176</v>
      </c>
      <c r="B35" s="1">
        <v>29059</v>
      </c>
      <c r="C35" t="s">
        <v>177</v>
      </c>
      <c r="D35">
        <v>795</v>
      </c>
      <c r="E35">
        <v>62203.27</v>
      </c>
      <c r="F35">
        <v>76486645</v>
      </c>
      <c r="G35" s="1">
        <v>45195</v>
      </c>
      <c r="H35">
        <v>13852</v>
      </c>
      <c r="I35" t="s">
        <v>33</v>
      </c>
      <c r="J35" t="s">
        <v>43</v>
      </c>
      <c r="K35" t="s">
        <v>51</v>
      </c>
      <c r="L35">
        <v>9000000</v>
      </c>
      <c r="M35">
        <v>60</v>
      </c>
      <c r="N35">
        <v>6</v>
      </c>
      <c r="O35" t="s">
        <v>56</v>
      </c>
      <c r="P35" t="s">
        <v>57</v>
      </c>
      <c r="Q35" t="s">
        <v>37</v>
      </c>
      <c r="R35" t="s">
        <v>78</v>
      </c>
      <c r="S35">
        <v>1</v>
      </c>
      <c r="T35">
        <f>H35*2.7</f>
        <v>37400.400000000001</v>
      </c>
      <c r="U35">
        <v>317443800</v>
      </c>
      <c r="V35">
        <v>235870000</v>
      </c>
      <c r="W35">
        <v>240910000</v>
      </c>
      <c r="X35">
        <v>0</v>
      </c>
      <c r="Y35">
        <v>504</v>
      </c>
      <c r="Z35">
        <v>1121700</v>
      </c>
      <c r="AA35" t="s">
        <v>178</v>
      </c>
      <c r="AB35" t="s">
        <v>61</v>
      </c>
      <c r="AC35" t="s">
        <v>109</v>
      </c>
      <c r="AD35">
        <v>1</v>
      </c>
      <c r="AE35" t="s">
        <v>179</v>
      </c>
    </row>
    <row r="36" spans="1:31" x14ac:dyDescent="0.3">
      <c r="A36" t="s">
        <v>265</v>
      </c>
      <c r="B36" s="1">
        <v>25637</v>
      </c>
      <c r="C36" t="s">
        <v>266</v>
      </c>
      <c r="D36">
        <v>650</v>
      </c>
      <c r="E36">
        <v>11111.11</v>
      </c>
      <c r="F36">
        <v>63354229</v>
      </c>
      <c r="G36" s="1">
        <v>45699</v>
      </c>
      <c r="H36">
        <v>-1111</v>
      </c>
      <c r="I36" t="s">
        <v>49</v>
      </c>
      <c r="J36" t="s">
        <v>50</v>
      </c>
      <c r="K36" t="s">
        <v>69</v>
      </c>
      <c r="L36">
        <v>900</v>
      </c>
      <c r="M36">
        <v>12</v>
      </c>
      <c r="N36">
        <v>2</v>
      </c>
      <c r="O36" t="s">
        <v>66</v>
      </c>
      <c r="P36" t="s">
        <v>57</v>
      </c>
      <c r="Q36" t="s">
        <v>64</v>
      </c>
      <c r="R36" t="s">
        <v>38</v>
      </c>
      <c r="S36">
        <v>0</v>
      </c>
      <c r="T36">
        <v>0</v>
      </c>
      <c r="U36">
        <v>356425</v>
      </c>
      <c r="V36">
        <v>0</v>
      </c>
      <c r="W36">
        <v>0</v>
      </c>
      <c r="X36">
        <v>0</v>
      </c>
      <c r="Y36">
        <v>0</v>
      </c>
      <c r="Z36">
        <v>2781100</v>
      </c>
      <c r="AA36" t="s">
        <v>267</v>
      </c>
      <c r="AB36" t="s">
        <v>40</v>
      </c>
      <c r="AC36" t="s">
        <v>68</v>
      </c>
      <c r="AD36">
        <v>0</v>
      </c>
      <c r="AE36" t="s">
        <v>268</v>
      </c>
    </row>
    <row r="37" spans="1:31" x14ac:dyDescent="0.3">
      <c r="A37" t="s">
        <v>180</v>
      </c>
      <c r="B37" s="1">
        <v>23951</v>
      </c>
      <c r="C37" t="s">
        <v>181</v>
      </c>
      <c r="D37">
        <v>775</v>
      </c>
      <c r="E37">
        <v>76752.78</v>
      </c>
      <c r="F37">
        <v>70531020</v>
      </c>
      <c r="G37" s="1">
        <v>45230</v>
      </c>
      <c r="H37">
        <v>1829</v>
      </c>
      <c r="I37" t="s">
        <v>59</v>
      </c>
      <c r="J37" t="s">
        <v>43</v>
      </c>
      <c r="K37" t="s">
        <v>34</v>
      </c>
      <c r="L37">
        <v>850</v>
      </c>
      <c r="M37">
        <v>60</v>
      </c>
      <c r="N37">
        <v>6</v>
      </c>
      <c r="O37" t="s">
        <v>66</v>
      </c>
      <c r="P37" t="s">
        <v>53</v>
      </c>
      <c r="Q37" t="s">
        <v>57</v>
      </c>
      <c r="R37" t="s">
        <v>57</v>
      </c>
      <c r="S37">
        <v>1</v>
      </c>
      <c r="T37">
        <f>H37*2.6</f>
        <v>4755.4000000000005</v>
      </c>
      <c r="U37">
        <v>602415200</v>
      </c>
      <c r="V37">
        <v>223270000</v>
      </c>
      <c r="W37">
        <v>227830000</v>
      </c>
      <c r="X37">
        <v>0</v>
      </c>
      <c r="Y37">
        <v>455</v>
      </c>
      <c r="Z37">
        <v>3070000</v>
      </c>
      <c r="AA37" t="s">
        <v>182</v>
      </c>
      <c r="AB37" t="s">
        <v>74</v>
      </c>
      <c r="AC37" t="s">
        <v>85</v>
      </c>
      <c r="AD37">
        <v>1</v>
      </c>
      <c r="AE37" t="s">
        <v>183</v>
      </c>
    </row>
    <row r="38" spans="1:31" x14ac:dyDescent="0.3">
      <c r="A38" t="s">
        <v>138</v>
      </c>
      <c r="B38" s="1">
        <v>35486</v>
      </c>
      <c r="C38" t="s">
        <v>184</v>
      </c>
      <c r="D38">
        <v>1065</v>
      </c>
      <c r="E38">
        <v>236445.84</v>
      </c>
      <c r="F38">
        <v>29671698</v>
      </c>
      <c r="G38" s="1">
        <v>45230</v>
      </c>
      <c r="H38">
        <v>5949</v>
      </c>
      <c r="I38" t="s">
        <v>49</v>
      </c>
      <c r="J38" t="s">
        <v>43</v>
      </c>
      <c r="K38" t="s">
        <v>34</v>
      </c>
      <c r="L38">
        <v>900</v>
      </c>
      <c r="M38">
        <v>60</v>
      </c>
      <c r="N38">
        <v>6</v>
      </c>
      <c r="O38" t="s">
        <v>66</v>
      </c>
      <c r="P38" t="s">
        <v>53</v>
      </c>
      <c r="Q38" t="s">
        <v>62</v>
      </c>
      <c r="R38" t="s">
        <v>78</v>
      </c>
      <c r="S38">
        <v>1</v>
      </c>
      <c r="T38">
        <f>H38*2.9</f>
        <v>17252.099999999999</v>
      </c>
      <c r="U38">
        <v>527251200</v>
      </c>
      <c r="V38">
        <v>323520000</v>
      </c>
      <c r="W38">
        <v>332350000</v>
      </c>
      <c r="X38">
        <v>0</v>
      </c>
      <c r="Y38">
        <v>883</v>
      </c>
      <c r="Z38">
        <v>14611300</v>
      </c>
      <c r="AA38" t="s">
        <v>185</v>
      </c>
      <c r="AB38" t="s">
        <v>74</v>
      </c>
      <c r="AC38" t="s">
        <v>118</v>
      </c>
      <c r="AD38">
        <v>1</v>
      </c>
      <c r="AE38" t="s">
        <v>186</v>
      </c>
    </row>
    <row r="39" spans="1:31" x14ac:dyDescent="0.3">
      <c r="A39" t="s">
        <v>117</v>
      </c>
      <c r="B39" s="1">
        <v>34128</v>
      </c>
      <c r="C39" t="s">
        <v>269</v>
      </c>
      <c r="D39">
        <v>670</v>
      </c>
      <c r="E39">
        <v>42532</v>
      </c>
      <c r="F39">
        <v>88349114</v>
      </c>
      <c r="G39" s="1">
        <v>45717</v>
      </c>
      <c r="H39">
        <v>117</v>
      </c>
      <c r="I39" t="s">
        <v>49</v>
      </c>
      <c r="J39" t="s">
        <v>43</v>
      </c>
      <c r="K39" t="s">
        <v>44</v>
      </c>
      <c r="L39">
        <v>850</v>
      </c>
      <c r="M39">
        <v>60</v>
      </c>
      <c r="N39">
        <v>3</v>
      </c>
      <c r="O39" t="s">
        <v>66</v>
      </c>
      <c r="P39" t="s">
        <v>72</v>
      </c>
      <c r="Q39" t="s">
        <v>73</v>
      </c>
      <c r="R39" t="s">
        <v>78</v>
      </c>
      <c r="S39">
        <v>1</v>
      </c>
      <c r="T39">
        <v>0</v>
      </c>
      <c r="U39">
        <v>30000000</v>
      </c>
      <c r="V39">
        <v>-59440000</v>
      </c>
      <c r="W39">
        <v>-59440000</v>
      </c>
      <c r="X39">
        <v>0</v>
      </c>
      <c r="Y39">
        <v>0</v>
      </c>
      <c r="Z39">
        <v>281860</v>
      </c>
      <c r="AA39" t="s">
        <v>270</v>
      </c>
      <c r="AB39" t="s">
        <v>74</v>
      </c>
      <c r="AC39" t="s">
        <v>82</v>
      </c>
      <c r="AD39">
        <v>0</v>
      </c>
      <c r="AE39" t="s">
        <v>271</v>
      </c>
    </row>
    <row r="40" spans="1:31" x14ac:dyDescent="0.3">
      <c r="A40" t="s">
        <v>187</v>
      </c>
      <c r="B40" s="1">
        <v>29634</v>
      </c>
      <c r="C40" t="s">
        <v>188</v>
      </c>
      <c r="D40">
        <v>850</v>
      </c>
      <c r="E40">
        <v>245752.22</v>
      </c>
      <c r="F40">
        <v>49762496</v>
      </c>
      <c r="G40" s="1">
        <v>45226</v>
      </c>
      <c r="H40">
        <v>4564</v>
      </c>
      <c r="I40" t="s">
        <v>49</v>
      </c>
      <c r="J40" t="s">
        <v>43</v>
      </c>
      <c r="K40" t="s">
        <v>80</v>
      </c>
      <c r="L40">
        <v>400</v>
      </c>
      <c r="M40">
        <v>12</v>
      </c>
      <c r="N40">
        <v>6</v>
      </c>
      <c r="O40" t="s">
        <v>45</v>
      </c>
      <c r="P40" t="s">
        <v>36</v>
      </c>
      <c r="Q40" t="s">
        <v>60</v>
      </c>
      <c r="R40" t="s">
        <v>78</v>
      </c>
      <c r="S40">
        <v>1</v>
      </c>
      <c r="T40">
        <f>H40*2.3</f>
        <v>10497.199999999999</v>
      </c>
      <c r="U40">
        <v>835346700</v>
      </c>
      <c r="V40">
        <v>765950000</v>
      </c>
      <c r="W40">
        <v>787020000</v>
      </c>
      <c r="X40">
        <v>0</v>
      </c>
      <c r="Y40">
        <v>2107</v>
      </c>
      <c r="Z40">
        <v>3388400</v>
      </c>
      <c r="AA40" t="s">
        <v>189</v>
      </c>
      <c r="AB40" t="s">
        <v>40</v>
      </c>
      <c r="AC40" t="s">
        <v>109</v>
      </c>
      <c r="AD40">
        <v>1</v>
      </c>
      <c r="AE40" t="s">
        <v>190</v>
      </c>
    </row>
    <row r="41" spans="1:31" x14ac:dyDescent="0.3">
      <c r="A41" t="s">
        <v>124</v>
      </c>
      <c r="B41" s="1">
        <v>35086</v>
      </c>
      <c r="C41" t="s">
        <v>272</v>
      </c>
      <c r="D41">
        <v>430</v>
      </c>
      <c r="E41">
        <v>32121</v>
      </c>
      <c r="F41">
        <v>21607547</v>
      </c>
      <c r="G41" s="1">
        <v>45720</v>
      </c>
      <c r="H41">
        <v>1049</v>
      </c>
      <c r="I41" t="s">
        <v>33</v>
      </c>
      <c r="J41" t="s">
        <v>50</v>
      </c>
      <c r="K41" t="s">
        <v>51</v>
      </c>
      <c r="L41">
        <v>725</v>
      </c>
      <c r="M41">
        <v>60</v>
      </c>
      <c r="N41">
        <v>3</v>
      </c>
      <c r="O41" t="s">
        <v>35</v>
      </c>
      <c r="P41" t="s">
        <v>72</v>
      </c>
      <c r="Q41" t="s">
        <v>60</v>
      </c>
      <c r="R41" t="s">
        <v>78</v>
      </c>
      <c r="S41">
        <v>0</v>
      </c>
      <c r="T41">
        <v>0</v>
      </c>
      <c r="U41">
        <v>2542135</v>
      </c>
      <c r="V41">
        <v>0</v>
      </c>
      <c r="W41">
        <v>0</v>
      </c>
      <c r="X41">
        <v>0</v>
      </c>
      <c r="Y41">
        <v>0</v>
      </c>
      <c r="Z41">
        <v>4072700</v>
      </c>
      <c r="AA41" t="s">
        <v>273</v>
      </c>
      <c r="AB41" t="s">
        <v>61</v>
      </c>
      <c r="AC41" t="s">
        <v>97</v>
      </c>
      <c r="AD41">
        <v>0</v>
      </c>
      <c r="AE41" t="s">
        <v>274</v>
      </c>
    </row>
    <row r="42" spans="1:31" x14ac:dyDescent="0.3">
      <c r="A42" t="s">
        <v>191</v>
      </c>
      <c r="B42" s="1">
        <v>29913</v>
      </c>
      <c r="C42" t="s">
        <v>192</v>
      </c>
      <c r="D42">
        <v>400</v>
      </c>
      <c r="E42">
        <v>28125.01</v>
      </c>
      <c r="F42">
        <v>21943710</v>
      </c>
      <c r="G42" s="1">
        <v>45152</v>
      </c>
      <c r="H42">
        <v>4530</v>
      </c>
      <c r="I42" t="s">
        <v>49</v>
      </c>
      <c r="J42" t="s">
        <v>50</v>
      </c>
      <c r="K42" t="s">
        <v>51</v>
      </c>
      <c r="L42">
        <v>400</v>
      </c>
      <c r="M42">
        <v>60</v>
      </c>
      <c r="N42">
        <v>485</v>
      </c>
      <c r="O42" t="s">
        <v>45</v>
      </c>
      <c r="P42" t="s">
        <v>72</v>
      </c>
      <c r="Q42" t="s">
        <v>37</v>
      </c>
      <c r="R42" t="s">
        <v>46</v>
      </c>
      <c r="S42">
        <v>1</v>
      </c>
      <c r="T42">
        <f>H42*2.87</f>
        <v>13001.1</v>
      </c>
      <c r="U42">
        <v>40480000</v>
      </c>
      <c r="V42">
        <v>18290000</v>
      </c>
      <c r="W42">
        <v>18320000</v>
      </c>
      <c r="X42">
        <v>0</v>
      </c>
      <c r="Y42">
        <v>3</v>
      </c>
      <c r="Z42">
        <v>2781100</v>
      </c>
      <c r="AA42" t="s">
        <v>193</v>
      </c>
      <c r="AB42" t="s">
        <v>58</v>
      </c>
      <c r="AC42" t="s">
        <v>55</v>
      </c>
      <c r="AD42">
        <v>1</v>
      </c>
      <c r="AE42" t="s">
        <v>194</v>
      </c>
    </row>
    <row r="43" spans="1:31" x14ac:dyDescent="0.3">
      <c r="A43" t="s">
        <v>164</v>
      </c>
      <c r="B43" s="1">
        <v>33589</v>
      </c>
      <c r="C43" t="s">
        <v>275</v>
      </c>
      <c r="D43">
        <v>1200</v>
      </c>
      <c r="E43">
        <v>42153.62</v>
      </c>
      <c r="F43">
        <v>30754376</v>
      </c>
      <c r="G43" s="1">
        <v>45722</v>
      </c>
      <c r="H43">
        <v>115</v>
      </c>
      <c r="I43" t="s">
        <v>76</v>
      </c>
      <c r="J43" t="s">
        <v>43</v>
      </c>
      <c r="K43" t="s">
        <v>34</v>
      </c>
      <c r="L43">
        <v>900</v>
      </c>
      <c r="M43">
        <v>60</v>
      </c>
      <c r="N43">
        <v>6</v>
      </c>
      <c r="O43" t="s">
        <v>35</v>
      </c>
      <c r="P43" t="s">
        <v>72</v>
      </c>
      <c r="Q43" t="s">
        <v>57</v>
      </c>
      <c r="R43" t="s">
        <v>38</v>
      </c>
      <c r="S43">
        <v>0</v>
      </c>
      <c r="T43">
        <v>0</v>
      </c>
      <c r="U43">
        <v>250000000</v>
      </c>
      <c r="V43">
        <v>11430000</v>
      </c>
      <c r="W43">
        <v>11430000</v>
      </c>
      <c r="X43">
        <v>0</v>
      </c>
      <c r="Y43">
        <v>0</v>
      </c>
      <c r="Z43">
        <v>460650</v>
      </c>
      <c r="AA43" t="s">
        <v>276</v>
      </c>
      <c r="AB43" t="s">
        <v>61</v>
      </c>
      <c r="AC43" t="s">
        <v>93</v>
      </c>
      <c r="AD43">
        <v>0</v>
      </c>
      <c r="AE43" t="s">
        <v>277</v>
      </c>
    </row>
    <row r="44" spans="1:31" x14ac:dyDescent="0.3">
      <c r="A44" t="s">
        <v>173</v>
      </c>
      <c r="B44" s="1">
        <v>31218</v>
      </c>
      <c r="C44" t="s">
        <v>195</v>
      </c>
      <c r="D44">
        <v>950</v>
      </c>
      <c r="E44">
        <v>190351.81</v>
      </c>
      <c r="F44">
        <v>39328825</v>
      </c>
      <c r="G44" s="1">
        <v>45236</v>
      </c>
      <c r="H44">
        <v>46067</v>
      </c>
      <c r="I44" t="s">
        <v>33</v>
      </c>
      <c r="J44" t="s">
        <v>50</v>
      </c>
      <c r="K44" t="s">
        <v>69</v>
      </c>
      <c r="L44">
        <v>900</v>
      </c>
      <c r="M44">
        <v>60</v>
      </c>
      <c r="N44">
        <v>6</v>
      </c>
      <c r="O44" t="s">
        <v>45</v>
      </c>
      <c r="P44" t="s">
        <v>36</v>
      </c>
      <c r="Q44" t="s">
        <v>47</v>
      </c>
      <c r="R44" t="s">
        <v>46</v>
      </c>
      <c r="S44">
        <v>1</v>
      </c>
      <c r="T44">
        <f>H44*2.25</f>
        <v>103650.75</v>
      </c>
      <c r="U44">
        <v>1105436900</v>
      </c>
      <c r="V44">
        <v>717570000</v>
      </c>
      <c r="W44">
        <v>733690000</v>
      </c>
      <c r="X44">
        <v>0</v>
      </c>
      <c r="Y44">
        <v>1611</v>
      </c>
      <c r="Z44">
        <v>2818600</v>
      </c>
      <c r="AA44" t="s">
        <v>196</v>
      </c>
      <c r="AB44" t="s">
        <v>74</v>
      </c>
      <c r="AC44" t="s">
        <v>75</v>
      </c>
      <c r="AD44">
        <v>1</v>
      </c>
      <c r="AE44" t="s">
        <v>197</v>
      </c>
    </row>
    <row r="45" spans="1:31" x14ac:dyDescent="0.3">
      <c r="A45" t="s">
        <v>174</v>
      </c>
      <c r="B45" s="1">
        <v>31585</v>
      </c>
      <c r="C45" t="s">
        <v>278</v>
      </c>
      <c r="D45">
        <v>400</v>
      </c>
      <c r="E45">
        <v>21534</v>
      </c>
      <c r="F45">
        <v>79060171</v>
      </c>
      <c r="G45" s="1">
        <v>45699</v>
      </c>
      <c r="H45">
        <v>701</v>
      </c>
      <c r="I45" t="s">
        <v>33</v>
      </c>
      <c r="J45" t="s">
        <v>50</v>
      </c>
      <c r="K45" t="s">
        <v>51</v>
      </c>
      <c r="L45">
        <v>900</v>
      </c>
      <c r="M45">
        <v>15</v>
      </c>
      <c r="N45">
        <v>6</v>
      </c>
      <c r="O45" t="s">
        <v>45</v>
      </c>
      <c r="P45" t="s">
        <v>72</v>
      </c>
      <c r="Q45" t="s">
        <v>73</v>
      </c>
      <c r="R45" t="s">
        <v>54</v>
      </c>
      <c r="S45">
        <v>1</v>
      </c>
      <c r="T45">
        <v>0</v>
      </c>
      <c r="U45">
        <v>49664700</v>
      </c>
      <c r="V45">
        <v>36650000</v>
      </c>
      <c r="W45">
        <v>36650000</v>
      </c>
      <c r="X45">
        <v>0</v>
      </c>
      <c r="Y45">
        <v>0</v>
      </c>
      <c r="Z45">
        <v>44606</v>
      </c>
      <c r="AA45" t="s">
        <v>279</v>
      </c>
      <c r="AB45" t="s">
        <v>70</v>
      </c>
      <c r="AC45" t="s">
        <v>85</v>
      </c>
      <c r="AD45">
        <v>0</v>
      </c>
      <c r="AE45" t="s">
        <v>280</v>
      </c>
    </row>
    <row r="46" spans="1:31" x14ac:dyDescent="0.3">
      <c r="A46" t="s">
        <v>198</v>
      </c>
      <c r="B46" s="1">
        <v>34455</v>
      </c>
      <c r="C46" t="s">
        <v>199</v>
      </c>
      <c r="D46">
        <v>420</v>
      </c>
      <c r="E46">
        <v>142983.42000000001</v>
      </c>
      <c r="F46">
        <v>67903286</v>
      </c>
      <c r="G46" s="1">
        <v>45224</v>
      </c>
      <c r="H46">
        <v>455</v>
      </c>
      <c r="I46" t="s">
        <v>33</v>
      </c>
      <c r="J46" t="s">
        <v>50</v>
      </c>
      <c r="K46" t="s">
        <v>57</v>
      </c>
      <c r="L46">
        <v>725</v>
      </c>
      <c r="M46">
        <v>60</v>
      </c>
      <c r="N46">
        <v>6</v>
      </c>
      <c r="O46" t="s">
        <v>66</v>
      </c>
      <c r="P46" t="s">
        <v>53</v>
      </c>
      <c r="Q46" t="s">
        <v>57</v>
      </c>
      <c r="R46" t="s">
        <v>57</v>
      </c>
      <c r="S46">
        <v>1</v>
      </c>
      <c r="T46">
        <f>H46*2.2</f>
        <v>1001.0000000000001</v>
      </c>
      <c r="U46">
        <v>956854100</v>
      </c>
      <c r="V46">
        <v>929200000</v>
      </c>
      <c r="W46">
        <v>939340000</v>
      </c>
      <c r="X46">
        <v>0</v>
      </c>
      <c r="Y46">
        <v>1015</v>
      </c>
      <c r="Z46">
        <v>4072700</v>
      </c>
      <c r="AA46" t="s">
        <v>200</v>
      </c>
      <c r="AB46" t="s">
        <v>40</v>
      </c>
      <c r="AC46" t="s">
        <v>63</v>
      </c>
      <c r="AD46">
        <v>1</v>
      </c>
      <c r="AE46" t="s">
        <v>201</v>
      </c>
    </row>
    <row r="47" spans="1:31" x14ac:dyDescent="0.3">
      <c r="A47" t="s">
        <v>168</v>
      </c>
      <c r="B47" s="1">
        <v>35659</v>
      </c>
      <c r="C47" t="s">
        <v>281</v>
      </c>
      <c r="E47">
        <v>0</v>
      </c>
      <c r="F47">
        <v>76754301</v>
      </c>
      <c r="G47" s="1"/>
      <c r="I47" t="s">
        <v>49</v>
      </c>
      <c r="J47" t="s">
        <v>50</v>
      </c>
      <c r="K47" t="s">
        <v>44</v>
      </c>
      <c r="L47">
        <v>0</v>
      </c>
      <c r="O47" t="s">
        <v>52</v>
      </c>
      <c r="P47" t="s">
        <v>72</v>
      </c>
      <c r="Q47" t="s">
        <v>62</v>
      </c>
      <c r="R47" t="s">
        <v>38</v>
      </c>
      <c r="X47">
        <v>0</v>
      </c>
      <c r="Y47">
        <v>0</v>
      </c>
      <c r="Z47">
        <v>0</v>
      </c>
      <c r="AA47" t="s">
        <v>282</v>
      </c>
      <c r="AB47" t="s">
        <v>61</v>
      </c>
      <c r="AC47" t="s">
        <v>96</v>
      </c>
      <c r="AD47">
        <v>0</v>
      </c>
      <c r="AE47" t="s">
        <v>283</v>
      </c>
    </row>
    <row r="48" spans="1:31" x14ac:dyDescent="0.3">
      <c r="A48" t="s">
        <v>202</v>
      </c>
      <c r="B48" s="1">
        <v>29110</v>
      </c>
      <c r="C48" t="s">
        <v>203</v>
      </c>
      <c r="D48">
        <v>500</v>
      </c>
      <c r="E48">
        <v>6456.46</v>
      </c>
      <c r="F48">
        <v>71003435</v>
      </c>
      <c r="G48" s="1">
        <v>45236</v>
      </c>
      <c r="H48">
        <v>943</v>
      </c>
      <c r="I48" t="s">
        <v>76</v>
      </c>
      <c r="J48" t="s">
        <v>43</v>
      </c>
      <c r="K48" t="s">
        <v>69</v>
      </c>
      <c r="L48">
        <v>600</v>
      </c>
      <c r="M48">
        <v>60</v>
      </c>
      <c r="N48">
        <v>6</v>
      </c>
      <c r="O48" t="s">
        <v>45</v>
      </c>
      <c r="P48" t="s">
        <v>57</v>
      </c>
      <c r="Q48" t="s">
        <v>47</v>
      </c>
      <c r="R48" t="s">
        <v>46</v>
      </c>
      <c r="S48">
        <v>1</v>
      </c>
      <c r="T48">
        <f>H48*2.3</f>
        <v>2168.8999999999996</v>
      </c>
      <c r="U48">
        <v>243998300</v>
      </c>
      <c r="V48">
        <v>197380000</v>
      </c>
      <c r="W48">
        <v>199210000</v>
      </c>
      <c r="X48">
        <v>0</v>
      </c>
      <c r="Y48">
        <v>182</v>
      </c>
      <c r="Z48">
        <v>4606500</v>
      </c>
      <c r="AA48" t="s">
        <v>204</v>
      </c>
      <c r="AB48" t="s">
        <v>74</v>
      </c>
      <c r="AC48" t="s">
        <v>71</v>
      </c>
      <c r="AD48">
        <v>1</v>
      </c>
      <c r="AE48" t="s">
        <v>205</v>
      </c>
    </row>
    <row r="49" spans="1:31" x14ac:dyDescent="0.3">
      <c r="A49" t="s">
        <v>284</v>
      </c>
      <c r="B49" s="1">
        <v>22671</v>
      </c>
      <c r="C49" t="s">
        <v>285</v>
      </c>
      <c r="D49">
        <v>1150</v>
      </c>
      <c r="E49">
        <v>36311.19</v>
      </c>
      <c r="F49">
        <v>58501524</v>
      </c>
      <c r="G49" s="1">
        <v>45678</v>
      </c>
      <c r="H49">
        <v>1383</v>
      </c>
      <c r="I49" t="s">
        <v>59</v>
      </c>
      <c r="J49" t="s">
        <v>43</v>
      </c>
      <c r="K49" t="s">
        <v>57</v>
      </c>
      <c r="L49">
        <v>11500000</v>
      </c>
      <c r="M49">
        <v>60</v>
      </c>
      <c r="N49">
        <v>6</v>
      </c>
      <c r="O49" t="s">
        <v>56</v>
      </c>
      <c r="P49" t="s">
        <v>72</v>
      </c>
      <c r="Q49" t="s">
        <v>79</v>
      </c>
      <c r="R49" t="s">
        <v>57</v>
      </c>
      <c r="S49">
        <v>1</v>
      </c>
      <c r="T49">
        <v>0</v>
      </c>
      <c r="U49">
        <v>1500000000</v>
      </c>
      <c r="V49">
        <v>211620000</v>
      </c>
      <c r="W49">
        <v>211620000</v>
      </c>
      <c r="X49">
        <v>0</v>
      </c>
      <c r="Y49">
        <v>0</v>
      </c>
      <c r="Z49">
        <v>211625600</v>
      </c>
      <c r="AA49" t="s">
        <v>286</v>
      </c>
      <c r="AB49" t="s">
        <v>61</v>
      </c>
      <c r="AC49" t="s">
        <v>67</v>
      </c>
      <c r="AD49">
        <v>0</v>
      </c>
      <c r="AE49" t="s">
        <v>287</v>
      </c>
    </row>
    <row r="50" spans="1:31" x14ac:dyDescent="0.3">
      <c r="A50" t="s">
        <v>159</v>
      </c>
      <c r="B50" s="1">
        <v>22299</v>
      </c>
      <c r="C50" t="s">
        <v>288</v>
      </c>
      <c r="D50">
        <v>750</v>
      </c>
      <c r="E50">
        <v>36541.360000000001</v>
      </c>
      <c r="F50">
        <v>20716014</v>
      </c>
      <c r="G50" s="1">
        <v>45714</v>
      </c>
      <c r="H50">
        <v>2542</v>
      </c>
      <c r="I50" t="s">
        <v>33</v>
      </c>
      <c r="J50" t="s">
        <v>43</v>
      </c>
      <c r="K50" t="s">
        <v>44</v>
      </c>
      <c r="L50">
        <v>900</v>
      </c>
      <c r="M50">
        <v>2503</v>
      </c>
      <c r="N50">
        <v>3</v>
      </c>
      <c r="O50" t="s">
        <v>52</v>
      </c>
      <c r="P50" t="s">
        <v>53</v>
      </c>
      <c r="Q50" t="s">
        <v>64</v>
      </c>
      <c r="R50" t="s">
        <v>78</v>
      </c>
      <c r="S50">
        <v>0</v>
      </c>
      <c r="T50">
        <v>0</v>
      </c>
      <c r="U50">
        <v>1524354</v>
      </c>
      <c r="V50">
        <v>0</v>
      </c>
      <c r="W50">
        <v>0</v>
      </c>
      <c r="X50">
        <v>0</v>
      </c>
      <c r="Y50">
        <v>0</v>
      </c>
      <c r="Z50">
        <v>0</v>
      </c>
      <c r="AA50" t="s">
        <v>289</v>
      </c>
      <c r="AB50" t="s">
        <v>40</v>
      </c>
      <c r="AC50" t="s">
        <v>99</v>
      </c>
      <c r="AD50">
        <v>0</v>
      </c>
      <c r="AE50" t="s">
        <v>290</v>
      </c>
    </row>
    <row r="51" spans="1:31" x14ac:dyDescent="0.3">
      <c r="A51" t="s">
        <v>245</v>
      </c>
      <c r="B51" s="1">
        <v>23874</v>
      </c>
      <c r="C51" t="s">
        <v>291</v>
      </c>
      <c r="D51">
        <v>600</v>
      </c>
      <c r="E51">
        <v>-50000</v>
      </c>
      <c r="F51">
        <v>31414723</v>
      </c>
      <c r="G51" s="1">
        <v>45680</v>
      </c>
      <c r="H51">
        <v>2000</v>
      </c>
      <c r="I51" t="s">
        <v>33</v>
      </c>
      <c r="J51" t="s">
        <v>50</v>
      </c>
      <c r="K51" t="s">
        <v>69</v>
      </c>
      <c r="L51">
        <v>725</v>
      </c>
      <c r="M51">
        <v>60</v>
      </c>
      <c r="N51">
        <v>6</v>
      </c>
      <c r="O51" t="s">
        <v>66</v>
      </c>
      <c r="P51" t="s">
        <v>53</v>
      </c>
      <c r="Q51" t="s">
        <v>62</v>
      </c>
      <c r="R51" t="s">
        <v>46</v>
      </c>
      <c r="S51">
        <v>0</v>
      </c>
      <c r="T51">
        <v>0</v>
      </c>
      <c r="U51">
        <v>158899646</v>
      </c>
      <c r="V51">
        <v>11430000</v>
      </c>
      <c r="W51">
        <v>114300</v>
      </c>
      <c r="X51">
        <v>0</v>
      </c>
      <c r="Y51">
        <v>0</v>
      </c>
      <c r="Z51">
        <v>0</v>
      </c>
      <c r="AA51" t="s">
        <v>292</v>
      </c>
      <c r="AB51" t="s">
        <v>74</v>
      </c>
      <c r="AC51" t="s">
        <v>110</v>
      </c>
      <c r="AD51">
        <v>0</v>
      </c>
      <c r="AE51" t="s">
        <v>293</v>
      </c>
    </row>
    <row r="52" spans="1:31" x14ac:dyDescent="0.3">
      <c r="A52" t="s">
        <v>0</v>
      </c>
      <c r="B52" t="s">
        <v>1</v>
      </c>
      <c r="C52" t="s">
        <v>2</v>
      </c>
      <c r="D52" t="s">
        <v>3</v>
      </c>
      <c r="E52" t="s">
        <v>4</v>
      </c>
      <c r="F52" t="s">
        <v>5</v>
      </c>
      <c r="G52" t="s">
        <v>6</v>
      </c>
      <c r="H52" t="s">
        <v>7</v>
      </c>
      <c r="I52" t="s">
        <v>8</v>
      </c>
      <c r="J52" t="s">
        <v>9</v>
      </c>
      <c r="K52" t="s">
        <v>10</v>
      </c>
      <c r="L52" t="s">
        <v>11</v>
      </c>
      <c r="M52" t="s">
        <v>12</v>
      </c>
      <c r="N52" t="s">
        <v>13</v>
      </c>
      <c r="O52" t="s">
        <v>14</v>
      </c>
      <c r="P52" t="s">
        <v>15</v>
      </c>
      <c r="Q52" t="s">
        <v>16</v>
      </c>
      <c r="R52" t="s">
        <v>17</v>
      </c>
      <c r="S52" t="s">
        <v>18</v>
      </c>
      <c r="T52" t="s">
        <v>19</v>
      </c>
      <c r="U52" t="s">
        <v>20</v>
      </c>
      <c r="V52" t="s">
        <v>21</v>
      </c>
      <c r="W52" t="s">
        <v>22</v>
      </c>
      <c r="X52" t="s">
        <v>23</v>
      </c>
      <c r="Y52" t="s">
        <v>24</v>
      </c>
      <c r="Z52" t="s">
        <v>25</v>
      </c>
      <c r="AA52" t="s">
        <v>26</v>
      </c>
      <c r="AB52" t="s">
        <v>27</v>
      </c>
      <c r="AC52" t="s">
        <v>28</v>
      </c>
      <c r="AD52" t="s">
        <v>29</v>
      </c>
      <c r="AE5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HACKATHON_dataset5050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</dc:creator>
  <cp:lastModifiedBy>Stelios Erotokritou</cp:lastModifiedBy>
  <dcterms:created xsi:type="dcterms:W3CDTF">2025-03-26T10:12:28Z</dcterms:created>
  <dcterms:modified xsi:type="dcterms:W3CDTF">2025-03-28T13:51:30Z</dcterms:modified>
</cp:coreProperties>
</file>